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РНЦ!$A$1:$U$34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3" i="60" l="1"/>
  <c r="P23" i="60" l="1"/>
  <c r="P24" i="60" s="1"/>
  <c r="O23" i="60"/>
  <c r="O24" i="60" s="1"/>
  <c r="M23" i="60"/>
  <c r="M24" i="60" s="1"/>
  <c r="L23" i="60"/>
  <c r="L24" i="60" s="1"/>
  <c r="K23" i="60"/>
  <c r="K24" i="60" s="1"/>
  <c r="J23" i="60"/>
  <c r="J24" i="60" s="1"/>
  <c r="I23" i="60"/>
  <c r="I24" i="60" s="1"/>
  <c r="H24" i="60"/>
  <c r="E23" i="60" l="1"/>
  <c r="F23" i="60"/>
  <c r="T23" i="60" l="1"/>
  <c r="T24" i="60" l="1"/>
  <c r="U23" i="60" l="1"/>
  <c r="U24" i="60" s="1"/>
  <c r="N23" i="60"/>
  <c r="N24" i="60" s="1"/>
  <c r="S23" i="60"/>
  <c r="S24" i="60" s="1"/>
  <c r="D23" i="60" l="1"/>
  <c r="D24" i="60" s="1"/>
  <c r="H27" i="60" l="1"/>
  <c r="H28" i="60" s="1"/>
  <c r="H26" i="60"/>
  <c r="F24" i="60"/>
  <c r="G23" i="60"/>
  <c r="G24" i="60" s="1"/>
  <c r="E24" i="60" l="1"/>
  <c r="R23" i="60"/>
  <c r="Q23" i="60"/>
  <c r="R24" i="60" l="1"/>
  <c r="Q24" i="60"/>
</calcChain>
</file>

<file path=xl/sharedStrings.xml><?xml version="1.0" encoding="utf-8"?>
<sst xmlns="http://schemas.openxmlformats.org/spreadsheetml/2006/main" count="57" uniqueCount="48">
  <si>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</si>
  <si>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</si>
  <si>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</si>
  <si>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</si>
  <si>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</si>
  <si>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</si>
  <si>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</si>
  <si>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</si>
  <si>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</si>
  <si>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</si>
  <si>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</si>
  <si>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</si>
  <si>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</si>
  <si>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</si>
  <si>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</si>
  <si>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</si>
  <si>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</si>
  <si>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</si>
  <si>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</si>
  <si>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</si>
  <si>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</si>
  <si>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</si>
  <si>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</si>
  <si>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</si>
  <si>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</si>
  <si>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</si>
  <si>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ФОТ</t>
  </si>
  <si>
    <t>ТЗ</t>
  </si>
  <si>
    <t>ТЗМ</t>
  </si>
  <si>
    <t xml:space="preserve">Расчет начальной стоимости </t>
  </si>
  <si>
    <t>3 кв 2020</t>
  </si>
  <si>
    <t>Начальник ОППР</t>
  </si>
  <si>
    <t>НДС 20%</t>
  </si>
  <si>
    <t>Т.А. Ермолова</t>
  </si>
  <si>
    <t xml:space="preserve">Заместитель директора филиала - </t>
  </si>
  <si>
    <t>Технический директор ТЭЦ-9</t>
  </si>
  <si>
    <t>_______________А.В. Нелюбов</t>
  </si>
  <si>
    <t>действующий на основании доверенности № 145 от 08.10.2020г</t>
  </si>
  <si>
    <t>Индекс-дефлятор на материалы и ЭММ на 4  кв 2021г</t>
  </si>
  <si>
    <t>Составлен в ценах по состоянию на 4 кв. 2020г.</t>
  </si>
  <si>
    <t>3</t>
  </si>
  <si>
    <t>по объекту (работ/услуг): Выполнение работ по ремонту АКЗ котлоагрегата ст.№ 2 для реализации проекта «Визуализации опасных производственных факторов на ТЭЦ-9 в 2021 году» на филиале ТЭЦ-9 в г.Ангарске</t>
  </si>
  <si>
    <t>Основание: Ведомости объемов  работ №1,2,3, утвержденные техническим  директором А.В. Нелюбовым</t>
  </si>
  <si>
    <t>Ремонт АКЗ площадок обслуживания и металлоконструкций  котлоагрегата ст.№ 2 для реализации проекта «Визуализации опасных производственных факторов на ТЭЦ-9 в 2021 году</t>
  </si>
  <si>
    <t>Ремонт АКЗ БСУ 2А,Б, маслостанции, ШПСУ 2А,Б котлоагрегата ст.№2 для реализации проекта «Визуализации опасных производственных факторов на ТЭЦ-9 в 2021 году»</t>
  </si>
  <si>
    <t>Ремонт АКЗ арматуры, холодильников пробоотборных точек,  пылепроводов №1-16,  трубопроводов, опор КДУ, ШШК с площадками обслуживания котлоагрегата ст.№ 2 для реализации проекта «Визуализации опасных производственных факторов на ТЭЦ-9 в 2021 году»</t>
  </si>
  <si>
    <t>Экономист по договорной 
и претензионной работе ОППР</t>
  </si>
  <si>
    <t>Е.И. Тихонова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</si>
</sst>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.0000000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Roman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0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1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 wrapText="1"/>
    </xf>
    <xf numFmtId="3" fontId="29" fillId="0" borderId="2" xfId="0" applyNumberFormat="1" applyFont="1" applyBorder="1" applyAlignment="1">
      <alignment horizontal="left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9" fontId="24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2" fillId="0" borderId="0" xfId="0" applyFont="1" applyAlignment="1">
      <alignment horizontal="left" vertical="center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10" fontId="33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34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 wrapText="1"/>
    </xf>
    <xf numFmtId="0" fontId="22" fillId="0" borderId="0" xfId="0" applyFont="1" applyFill="1" applyBorder="1" applyAlignment="1">
      <alignment horizontal="left"/>
    </xf>
    <xf numFmtId="0" fontId="35" fillId="0" borderId="0" xfId="0" applyFont="1" applyFill="1" applyAlignment="1">
      <alignment horizontal="right"/>
    </xf>
    <xf numFmtId="3" fontId="36" fillId="0" borderId="1" xfId="45" applyNumberFormat="1" applyFont="1" applyFill="1" applyBorder="1" applyAlignment="1">
      <alignment horizontal="center" vertical="center" wrapText="1"/>
    </xf>
    <xf numFmtId="3" fontId="36" fillId="0" borderId="1" xfId="45" applyNumberFormat="1" applyFont="1" applyFill="1" applyBorder="1" applyAlignment="1">
      <alignment horizontal="center" vertical="center"/>
    </xf>
    <xf numFmtId="166" fontId="37" fillId="0" borderId="1" xfId="45" applyNumberFormat="1" applyFont="1" applyFill="1" applyBorder="1" applyAlignment="1">
      <alignment horizontal="center" vertical="center"/>
    </xf>
    <xf numFmtId="4" fontId="36" fillId="0" borderId="1" xfId="45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28" fillId="0" borderId="0" xfId="0" applyFont="1" applyFill="1"/>
    <xf numFmtId="0" fontId="21" fillId="0" borderId="0" xfId="0" applyFont="1" applyFill="1" applyAlignment="1">
      <alignment horizontal="center"/>
    </xf>
    <xf numFmtId="0" fontId="39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8" fillId="0" borderId="0" xfId="0" applyFont="1" applyFill="1" applyAlignment="1">
      <alignment horizontal="right" wrapText="1"/>
    </xf>
    <xf numFmtId="0" fontId="38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8" fillId="0" borderId="0" xfId="0" applyFont="1" applyFill="1" applyBorder="1" applyAlignment="1">
      <alignment wrapText="1"/>
    </xf>
    <xf numFmtId="3" fontId="29" fillId="0" borderId="0" xfId="0" applyNumberFormat="1" applyFont="1" applyAlignment="1">
      <alignment horizontal="left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6"/>
  <sheetViews>
    <sheetView tabSelected="1" view="pageBreakPreview" zoomScale="80" zoomScaleNormal="75" zoomScaleSheetLayoutView="80" zoomScalePageLayoutView="70" workbookViewId="0">
      <selection activeCell="P22" sqref="P22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0" width="11.28515625" style="3" customWidth="1" outlineLevel="1"/>
    <col min="11" max="11" width="11.85546875" style="3" customWidth="1"/>
    <col min="12" max="13" width="11.5703125" style="3" customWidth="1" outlineLevel="1"/>
    <col min="14" max="14" width="14.85546875" style="3" customWidth="1" outlineLevel="1"/>
    <col min="15" max="15" width="11.5703125" style="3" customWidth="1" outlineLevel="1"/>
    <col min="16" max="16" width="11.5703125" style="3" customWidth="1"/>
    <col min="17" max="17" width="11.28515625" style="3" hidden="1" customWidth="1"/>
    <col min="18" max="18" width="12.5703125" style="3" hidden="1" customWidth="1"/>
    <col min="19" max="19" width="12" style="3" hidden="1" customWidth="1"/>
    <col min="20" max="21" width="0" style="3" hidden="1" customWidth="1"/>
    <col min="22" max="16384" width="9.140625" style="3"/>
  </cols>
  <sheetData>
    <row r="1" spans="1:21" s="4" customFormat="1" ht="17.649999999999999" customHeight="1">
      <c r="A1" s="33"/>
      <c r="B1" s="34"/>
      <c r="C1" s="35"/>
      <c r="F1" s="36"/>
      <c r="M1" s="58"/>
      <c r="N1" s="59"/>
      <c r="O1" s="88" t="s">
        <v>19</v>
      </c>
      <c r="P1" s="88"/>
      <c r="Q1" s="88"/>
    </row>
    <row r="2" spans="1:21" s="4" customFormat="1" ht="39" customHeight="1">
      <c r="A2" s="33"/>
      <c r="B2" s="34"/>
      <c r="C2" s="35"/>
      <c r="F2" s="36"/>
      <c r="M2" s="89" t="s">
        <v>34</v>
      </c>
      <c r="N2" s="89"/>
      <c r="O2" s="89"/>
      <c r="P2" s="89"/>
      <c r="Q2" s="89"/>
    </row>
    <row r="3" spans="1:21" s="4" customFormat="1" ht="18.75">
      <c r="A3" s="33"/>
      <c r="B3" s="34"/>
      <c r="C3" s="35"/>
      <c r="F3" s="37"/>
      <c r="G3" s="37"/>
      <c r="M3" s="70"/>
      <c r="N3" s="90" t="s">
        <v>35</v>
      </c>
      <c r="O3" s="90"/>
      <c r="P3" s="90"/>
      <c r="Q3" s="90"/>
    </row>
    <row r="4" spans="1:21" s="4" customFormat="1" ht="21.75" customHeight="1">
      <c r="A4" s="33"/>
      <c r="B4" s="34"/>
      <c r="C4" s="35"/>
      <c r="F4" s="37"/>
      <c r="G4" s="37"/>
      <c r="M4" s="70"/>
      <c r="N4" s="71"/>
      <c r="O4" s="71"/>
      <c r="P4" s="71" t="s">
        <v>36</v>
      </c>
      <c r="Q4" s="72"/>
    </row>
    <row r="5" spans="1:21" s="4" customFormat="1" ht="21.75" customHeight="1">
      <c r="A5" s="33"/>
      <c r="B5" s="34"/>
      <c r="C5" s="35"/>
      <c r="F5" s="37"/>
      <c r="G5" s="37"/>
      <c r="M5" s="73"/>
      <c r="N5" s="74"/>
      <c r="O5" s="74"/>
      <c r="P5" s="74" t="s">
        <v>37</v>
      </c>
      <c r="Q5" s="71" t="s">
        <v>36</v>
      </c>
    </row>
    <row r="6" spans="1:21" s="4" customFormat="1" ht="21.75" customHeight="1">
      <c r="A6" s="33"/>
      <c r="B6" s="34"/>
      <c r="C6" s="35"/>
      <c r="F6" s="37"/>
      <c r="G6" s="37"/>
      <c r="M6" s="60"/>
      <c r="N6" s="61"/>
      <c r="O6" s="62"/>
      <c r="P6" s="63"/>
      <c r="Q6" s="64" t="s">
        <v>37</v>
      </c>
    </row>
    <row r="7" spans="1:21" s="28" customFormat="1" ht="38.1" customHeight="1">
      <c r="A7" s="91" t="s">
        <v>29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1" s="28" customFormat="1" ht="45" customHeight="1">
      <c r="A8" s="91" t="s">
        <v>41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ht="17.100000000000001" customHeight="1">
      <c r="A9" s="5"/>
      <c r="B9" s="5"/>
      <c r="C9" s="5"/>
      <c r="D9" s="5"/>
      <c r="E9" s="5"/>
      <c r="F9" s="6"/>
      <c r="G9" s="16"/>
      <c r="H9" s="16"/>
      <c r="I9" s="5"/>
      <c r="J9" s="5"/>
      <c r="K9" s="5"/>
      <c r="L9" s="5"/>
      <c r="M9" s="5"/>
      <c r="N9" s="5"/>
      <c r="O9" s="5"/>
      <c r="P9" s="5"/>
    </row>
    <row r="10" spans="1:21" ht="24.2" customHeight="1">
      <c r="A10" s="92" t="s">
        <v>42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</row>
    <row r="11" spans="1:21" s="12" customFormat="1" ht="22.35" customHeight="1">
      <c r="A11" s="9" t="s">
        <v>3</v>
      </c>
      <c r="B11" s="10"/>
      <c r="C11" s="10"/>
      <c r="D11" s="10"/>
      <c r="F11" s="13"/>
      <c r="I11" s="11"/>
      <c r="J11" s="11"/>
    </row>
    <row r="12" spans="1:21" s="12" customFormat="1" ht="30.75" hidden="1" customHeight="1">
      <c r="A12" s="96" t="s">
        <v>16</v>
      </c>
      <c r="B12" s="96"/>
      <c r="C12" s="97" t="s">
        <v>30</v>
      </c>
      <c r="D12" s="97"/>
      <c r="E12" s="45"/>
      <c r="F12" s="46"/>
      <c r="G12" s="45"/>
      <c r="H12" s="45"/>
      <c r="I12" s="14"/>
      <c r="J12" s="14"/>
      <c r="M12" s="53"/>
      <c r="N12" s="52"/>
      <c r="O12" s="52"/>
      <c r="P12" s="54"/>
    </row>
    <row r="13" spans="1:21" s="12" customFormat="1" ht="30.75" customHeight="1">
      <c r="A13" s="93" t="s">
        <v>38</v>
      </c>
      <c r="B13" s="93"/>
      <c r="C13" s="94">
        <v>2.4299999999999999E-2</v>
      </c>
      <c r="D13" s="95"/>
      <c r="E13" s="47"/>
      <c r="F13" s="47"/>
      <c r="G13" s="47"/>
      <c r="H13" s="44"/>
      <c r="I13" s="41"/>
      <c r="J13" s="41"/>
      <c r="K13" s="41"/>
      <c r="L13" s="41"/>
      <c r="M13" s="41"/>
      <c r="N13" s="41"/>
      <c r="O13" s="41"/>
      <c r="P13" s="40"/>
    </row>
    <row r="14" spans="1:21" ht="25.5" customHeight="1">
      <c r="A14" s="83" t="s">
        <v>39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21" ht="29.45" customHeight="1">
      <c r="A15" s="84" t="s">
        <v>20</v>
      </c>
      <c r="B15" s="84" t="s">
        <v>0</v>
      </c>
      <c r="C15" s="84" t="s">
        <v>1</v>
      </c>
      <c r="D15" s="84" t="s">
        <v>14</v>
      </c>
      <c r="E15" s="84"/>
      <c r="F15" s="84"/>
      <c r="G15" s="84"/>
      <c r="H15" s="84" t="s">
        <v>25</v>
      </c>
      <c r="I15" s="84"/>
      <c r="J15" s="84"/>
      <c r="K15" s="84"/>
      <c r="L15" s="84"/>
      <c r="M15" s="84"/>
      <c r="N15" s="84"/>
      <c r="O15" s="84"/>
      <c r="P15" s="84"/>
      <c r="Q15" s="84" t="s">
        <v>21</v>
      </c>
      <c r="R15" s="84"/>
      <c r="S15" s="84"/>
      <c r="T15" s="84"/>
      <c r="U15" s="84"/>
    </row>
    <row r="16" spans="1:21" ht="25.5" customHeight="1">
      <c r="A16" s="84"/>
      <c r="B16" s="84"/>
      <c r="C16" s="84"/>
      <c r="D16" s="84" t="s">
        <v>8</v>
      </c>
      <c r="E16" s="84" t="s">
        <v>12</v>
      </c>
      <c r="F16" s="84"/>
      <c r="G16" s="84"/>
      <c r="H16" s="79" t="s">
        <v>8</v>
      </c>
      <c r="I16" s="84" t="s">
        <v>12</v>
      </c>
      <c r="J16" s="84"/>
      <c r="K16" s="84"/>
      <c r="L16" s="84"/>
      <c r="M16" s="84"/>
      <c r="N16" s="84"/>
      <c r="O16" s="84"/>
      <c r="P16" s="84"/>
      <c r="Q16" s="79" t="s">
        <v>8</v>
      </c>
      <c r="R16" s="84" t="s">
        <v>12</v>
      </c>
      <c r="S16" s="84"/>
      <c r="T16" s="84"/>
      <c r="U16" s="84"/>
    </row>
    <row r="17" spans="1:21" ht="46.5" customHeight="1">
      <c r="A17" s="84"/>
      <c r="B17" s="84"/>
      <c r="C17" s="84"/>
      <c r="D17" s="84"/>
      <c r="E17" s="25" t="s">
        <v>5</v>
      </c>
      <c r="F17" s="25" t="s">
        <v>9</v>
      </c>
      <c r="G17" s="25" t="s">
        <v>17</v>
      </c>
      <c r="H17" s="79"/>
      <c r="I17" s="25" t="s">
        <v>26</v>
      </c>
      <c r="J17" s="25" t="s">
        <v>4</v>
      </c>
      <c r="K17" s="25" t="s">
        <v>15</v>
      </c>
      <c r="L17" s="25" t="s">
        <v>6</v>
      </c>
      <c r="M17" s="25" t="s">
        <v>7</v>
      </c>
      <c r="N17" s="25" t="s">
        <v>11</v>
      </c>
      <c r="O17" s="25" t="s">
        <v>27</v>
      </c>
      <c r="P17" s="32" t="s">
        <v>28</v>
      </c>
      <c r="Q17" s="79"/>
      <c r="R17" s="30" t="s">
        <v>22</v>
      </c>
      <c r="S17" s="30" t="s">
        <v>15</v>
      </c>
      <c r="T17" s="30" t="s">
        <v>11</v>
      </c>
      <c r="U17" s="26" t="s">
        <v>10</v>
      </c>
    </row>
    <row r="18" spans="1:21" ht="15.75" customHeight="1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  <c r="H18" s="25">
        <v>4</v>
      </c>
      <c r="I18" s="25">
        <v>5</v>
      </c>
      <c r="J18" s="25">
        <v>6</v>
      </c>
      <c r="K18" s="25">
        <v>7</v>
      </c>
      <c r="L18" s="25">
        <v>8</v>
      </c>
      <c r="M18" s="25">
        <v>9</v>
      </c>
      <c r="N18" s="25">
        <v>10</v>
      </c>
      <c r="O18" s="25">
        <v>11</v>
      </c>
      <c r="P18" s="25">
        <v>12</v>
      </c>
      <c r="Q18" s="30">
        <v>12</v>
      </c>
      <c r="R18" s="30">
        <v>13</v>
      </c>
      <c r="S18" s="30">
        <v>14</v>
      </c>
      <c r="T18" s="30">
        <v>15</v>
      </c>
      <c r="U18" s="30">
        <v>16</v>
      </c>
    </row>
    <row r="19" spans="1:21" s="15" customFormat="1" ht="15" customHeight="1">
      <c r="A19" s="57"/>
      <c r="B19" s="57"/>
      <c r="C19" s="57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30"/>
      <c r="R19" s="30"/>
      <c r="S19" s="30"/>
      <c r="T19" s="30"/>
      <c r="U19" s="30"/>
    </row>
    <row r="20" spans="1:21" s="15" customFormat="1" ht="85.5">
      <c r="A20" s="56">
        <v>1</v>
      </c>
      <c r="B20" s="69" t="s">
        <v>43</v>
      </c>
      <c r="C20" s="75">
        <v>1</v>
      </c>
      <c r="D20" s="55"/>
      <c r="E20" s="55"/>
      <c r="F20" s="55"/>
      <c r="G20" s="55"/>
      <c r="H20" s="77">
        <v>287421</v>
      </c>
      <c r="I20" s="55"/>
      <c r="J20" s="55"/>
      <c r="K20" s="55">
        <v>39630</v>
      </c>
      <c r="L20" s="55"/>
      <c r="M20" s="55"/>
      <c r="N20" s="55"/>
      <c r="O20" s="55">
        <v>524.44000000000005</v>
      </c>
      <c r="P20" s="55"/>
      <c r="Q20" s="55"/>
      <c r="R20" s="55"/>
      <c r="S20" s="55"/>
      <c r="T20" s="55"/>
      <c r="U20" s="55"/>
    </row>
    <row r="21" spans="1:21" s="15" customFormat="1" ht="85.5">
      <c r="A21" s="56">
        <v>2</v>
      </c>
      <c r="B21" s="69" t="s">
        <v>44</v>
      </c>
      <c r="C21" s="75">
        <v>2</v>
      </c>
      <c r="D21" s="55"/>
      <c r="E21" s="55"/>
      <c r="F21" s="55"/>
      <c r="G21" s="55"/>
      <c r="H21" s="77">
        <v>492334</v>
      </c>
      <c r="I21" s="55"/>
      <c r="J21" s="55"/>
      <c r="K21" s="55">
        <v>55552</v>
      </c>
      <c r="L21" s="55"/>
      <c r="M21" s="55"/>
      <c r="N21" s="55"/>
      <c r="O21" s="55">
        <v>912.17</v>
      </c>
      <c r="P21" s="55"/>
      <c r="Q21" s="55"/>
      <c r="R21" s="55"/>
      <c r="S21" s="55"/>
      <c r="T21" s="55"/>
      <c r="U21" s="55"/>
    </row>
    <row r="22" spans="1:21" s="15" customFormat="1" ht="128.25">
      <c r="A22" s="76">
        <v>3</v>
      </c>
      <c r="B22" s="69" t="s">
        <v>45</v>
      </c>
      <c r="C22" s="78" t="s">
        <v>40</v>
      </c>
      <c r="D22" s="17"/>
      <c r="E22" s="17"/>
      <c r="F22" s="18"/>
      <c r="G22" s="17"/>
      <c r="H22" s="77">
        <v>806476</v>
      </c>
      <c r="I22" s="17"/>
      <c r="J22" s="17"/>
      <c r="K22" s="17">
        <v>103370</v>
      </c>
      <c r="L22" s="17"/>
      <c r="M22" s="17"/>
      <c r="N22" s="17"/>
      <c r="O22" s="17">
        <v>1489</v>
      </c>
      <c r="P22" s="17"/>
      <c r="Q22" s="21"/>
      <c r="R22" s="21"/>
      <c r="S22" s="21"/>
      <c r="T22" s="21"/>
      <c r="U22" s="21"/>
    </row>
    <row r="23" spans="1:21" s="15" customFormat="1" ht="24.95" customHeight="1">
      <c r="A23" s="85" t="s">
        <v>8</v>
      </c>
      <c r="B23" s="85"/>
      <c r="C23" s="85"/>
      <c r="D23" s="27">
        <f>SUM(D22:D22)</f>
        <v>0</v>
      </c>
      <c r="E23" s="27">
        <f>SUM(E22:E22)</f>
        <v>0</v>
      </c>
      <c r="F23" s="27">
        <f>SUM(F22:F22)</f>
        <v>0</v>
      </c>
      <c r="G23" s="27">
        <f>SUM(G22:G22)</f>
        <v>0</v>
      </c>
      <c r="H23" s="65">
        <f>SUM(H20:H22)</f>
        <v>1586231</v>
      </c>
      <c r="I23" s="27">
        <f>SUM(I20:I22)</f>
        <v>0</v>
      </c>
      <c r="J23" s="27">
        <f>SUM(J20:J22)</f>
        <v>0</v>
      </c>
      <c r="K23" s="27">
        <f>SUM(K20:K22)</f>
        <v>198552</v>
      </c>
      <c r="L23" s="27">
        <f>SUM(L20:L22)</f>
        <v>0</v>
      </c>
      <c r="M23" s="27">
        <f>SUM(M20:M22)</f>
        <v>0</v>
      </c>
      <c r="N23" s="27">
        <f>SUM(N22:N22)</f>
        <v>0</v>
      </c>
      <c r="O23" s="27">
        <f>SUM(O20:O22)</f>
        <v>2926</v>
      </c>
      <c r="P23" s="27">
        <f>SUM(P20:P22)</f>
        <v>0</v>
      </c>
      <c r="Q23" s="31">
        <f>SUM(Q22:Q22)</f>
        <v>0</v>
      </c>
      <c r="R23" s="31">
        <f>SUM(R22:R22)</f>
        <v>0</v>
      </c>
      <c r="S23" s="31">
        <f>SUM(S22:S22)</f>
        <v>0</v>
      </c>
      <c r="T23" s="31">
        <f>SUM(T22:T22)</f>
        <v>0</v>
      </c>
      <c r="U23" s="31">
        <f>SUM(U22:U22)</f>
        <v>0</v>
      </c>
    </row>
    <row r="24" spans="1:21" s="15" customFormat="1" ht="21.6" customHeight="1">
      <c r="A24" s="86" t="s">
        <v>13</v>
      </c>
      <c r="B24" s="86"/>
      <c r="C24" s="86"/>
      <c r="D24" s="24" t="e">
        <f>D23+#REF!</f>
        <v>#REF!</v>
      </c>
      <c r="E24" s="24" t="e">
        <f>E23+#REF!</f>
        <v>#REF!</v>
      </c>
      <c r="F24" s="24" t="e">
        <f>F23+#REF!</f>
        <v>#REF!</v>
      </c>
      <c r="G24" s="24" t="e">
        <f>G23+#REF!</f>
        <v>#REF!</v>
      </c>
      <c r="H24" s="66">
        <f>H23</f>
        <v>1586231</v>
      </c>
      <c r="I24" s="24">
        <f t="shared" ref="I24:P24" si="0">I23</f>
        <v>0</v>
      </c>
      <c r="J24" s="24">
        <f t="shared" si="0"/>
        <v>0</v>
      </c>
      <c r="K24" s="24">
        <f t="shared" si="0"/>
        <v>198552</v>
      </c>
      <c r="L24" s="24">
        <f t="shared" si="0"/>
        <v>0</v>
      </c>
      <c r="M24" s="24">
        <f t="shared" si="0"/>
        <v>0</v>
      </c>
      <c r="N24" s="24">
        <f t="shared" si="0"/>
        <v>0</v>
      </c>
      <c r="O24" s="24">
        <f t="shared" si="0"/>
        <v>2926</v>
      </c>
      <c r="P24" s="24">
        <f t="shared" si="0"/>
        <v>0</v>
      </c>
      <c r="Q24" s="24" t="e">
        <f>Q23+#REF!</f>
        <v>#REF!</v>
      </c>
      <c r="R24" s="24" t="e">
        <f>R23+#REF!</f>
        <v>#REF!</v>
      </c>
      <c r="S24" s="24" t="e">
        <f>S23+#REF!</f>
        <v>#REF!</v>
      </c>
      <c r="T24" s="24" t="e">
        <f>T23+#REF!</f>
        <v>#REF!</v>
      </c>
      <c r="U24" s="24" t="e">
        <f>U23+#REF!</f>
        <v>#REF!</v>
      </c>
    </row>
    <row r="25" spans="1:21" s="15" customFormat="1" ht="20.25" hidden="1" customHeight="1">
      <c r="A25" s="87" t="s">
        <v>23</v>
      </c>
      <c r="B25" s="87"/>
      <c r="C25" s="87"/>
      <c r="D25" s="24"/>
      <c r="E25" s="24"/>
      <c r="F25" s="24"/>
      <c r="G25" s="24"/>
      <c r="H25" s="67"/>
      <c r="I25" s="24"/>
      <c r="J25" s="24"/>
      <c r="K25" s="24"/>
      <c r="L25" s="24"/>
      <c r="M25" s="24"/>
      <c r="N25" s="24"/>
      <c r="O25" s="24"/>
      <c r="P25" s="24"/>
      <c r="Q25" s="22"/>
      <c r="R25" s="22"/>
      <c r="S25" s="22"/>
      <c r="T25" s="22"/>
      <c r="U25" s="22"/>
    </row>
    <row r="26" spans="1:21" s="15" customFormat="1" ht="23.65" hidden="1" customHeight="1">
      <c r="A26" s="79" t="s">
        <v>24</v>
      </c>
      <c r="B26" s="79"/>
      <c r="C26" s="79"/>
      <c r="D26" s="24"/>
      <c r="E26" s="24"/>
      <c r="F26" s="24"/>
      <c r="G26" s="24"/>
      <c r="H26" s="66">
        <f>H24*H25</f>
        <v>0</v>
      </c>
      <c r="I26" s="24"/>
      <c r="J26" s="24"/>
      <c r="K26" s="24"/>
      <c r="L26" s="24"/>
      <c r="M26" s="24"/>
      <c r="N26" s="24"/>
      <c r="O26" s="24"/>
      <c r="P26" s="24"/>
      <c r="Q26" s="22"/>
      <c r="R26" s="22"/>
      <c r="S26" s="22"/>
      <c r="T26" s="22"/>
      <c r="U26" s="22"/>
    </row>
    <row r="27" spans="1:21" s="15" customFormat="1" ht="25.5" customHeight="1">
      <c r="A27" s="22"/>
      <c r="B27" s="22" t="s">
        <v>32</v>
      </c>
      <c r="C27" s="21"/>
      <c r="D27" s="21"/>
      <c r="E27" s="17"/>
      <c r="F27" s="23"/>
      <c r="G27" s="17"/>
      <c r="H27" s="68">
        <f>H24*20%</f>
        <v>317246.2</v>
      </c>
      <c r="I27" s="17"/>
      <c r="J27" s="17"/>
      <c r="K27" s="17"/>
      <c r="L27" s="17"/>
      <c r="M27" s="17"/>
      <c r="N27" s="17"/>
      <c r="O27" s="17"/>
      <c r="P27" s="17"/>
      <c r="Q27" s="22"/>
      <c r="R27" s="22"/>
      <c r="S27" s="22"/>
      <c r="T27" s="22"/>
      <c r="U27" s="22"/>
    </row>
    <row r="28" spans="1:21" s="15" customFormat="1" ht="36" customHeight="1">
      <c r="A28" s="22"/>
      <c r="B28" s="22" t="s">
        <v>2</v>
      </c>
      <c r="C28" s="21"/>
      <c r="D28" s="21"/>
      <c r="E28" s="17"/>
      <c r="F28" s="23"/>
      <c r="G28" s="17"/>
      <c r="H28" s="68">
        <f>H24+H27</f>
        <v>1903477.2</v>
      </c>
      <c r="I28" s="17"/>
      <c r="J28" s="17"/>
      <c r="K28" s="17"/>
      <c r="L28" s="17"/>
      <c r="M28" s="17"/>
      <c r="N28" s="17"/>
      <c r="O28" s="17"/>
      <c r="P28" s="17"/>
      <c r="Q28" s="22"/>
      <c r="R28" s="22"/>
      <c r="S28" s="22"/>
      <c r="T28" s="22"/>
      <c r="U28" s="22"/>
    </row>
    <row r="29" spans="1:21" s="12" customFormat="1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3"/>
      <c r="R29" s="3"/>
      <c r="S29" s="3"/>
      <c r="T29" s="3"/>
      <c r="U29" s="3"/>
    </row>
    <row r="30" spans="1:21" s="12" customFormat="1">
      <c r="A30" s="42"/>
      <c r="B30" s="49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3"/>
      <c r="R30" s="3"/>
      <c r="S30" s="3"/>
      <c r="T30" s="3"/>
      <c r="U30" s="3"/>
    </row>
    <row r="31" spans="1:21" ht="15.75">
      <c r="A31" s="8"/>
      <c r="B31" s="48"/>
      <c r="C31" s="5"/>
      <c r="D31" s="5"/>
      <c r="E31" s="5"/>
      <c r="F31" s="5"/>
      <c r="G31" s="16"/>
      <c r="H31" s="16"/>
      <c r="I31" s="5"/>
      <c r="J31" s="5"/>
      <c r="K31" s="5"/>
      <c r="L31" s="5"/>
      <c r="M31" s="5"/>
      <c r="N31" s="5"/>
      <c r="O31" s="5"/>
      <c r="P31" s="5"/>
    </row>
    <row r="32" spans="1:21" s="28" customFormat="1" ht="22.15" customHeight="1">
      <c r="B32" s="19" t="s">
        <v>31</v>
      </c>
      <c r="C32" s="29"/>
      <c r="D32" s="38"/>
      <c r="E32" s="29"/>
      <c r="F32" s="80" t="s">
        <v>18</v>
      </c>
      <c r="G32" s="80"/>
      <c r="H32" s="50"/>
      <c r="I32" s="99" t="s">
        <v>33</v>
      </c>
      <c r="J32" s="20"/>
      <c r="K32" s="20"/>
      <c r="L32" s="20"/>
      <c r="M32" s="20"/>
      <c r="N32" s="20"/>
      <c r="O32" s="20"/>
      <c r="P32" s="20"/>
      <c r="Q32" s="3"/>
      <c r="R32" s="3"/>
      <c r="S32" s="3"/>
      <c r="T32" s="3"/>
      <c r="U32" s="3"/>
    </row>
    <row r="33" spans="2:16">
      <c r="C33" s="1"/>
      <c r="D33" s="1"/>
      <c r="E33" s="1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2:16" ht="31.5">
      <c r="B34" s="98" t="s">
        <v>46</v>
      </c>
      <c r="C34" s="29"/>
      <c r="D34" s="39"/>
      <c r="E34" s="29"/>
      <c r="F34" s="39"/>
      <c r="G34" s="51"/>
      <c r="H34" s="51"/>
      <c r="I34" s="99" t="s">
        <v>47</v>
      </c>
      <c r="J34" s="1"/>
      <c r="K34" s="1"/>
      <c r="L34" s="1"/>
      <c r="M34" s="1"/>
      <c r="N34" s="1"/>
      <c r="O34" s="1"/>
      <c r="P34" s="1"/>
    </row>
    <row r="35" spans="2:16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6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2:16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2:16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2:16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2:16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2:16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2:16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2:16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2:16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6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2:16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2:16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</row>
  </sheetData>
  <mergeCells count="29">
    <mergeCell ref="O1:Q1"/>
    <mergeCell ref="M2:Q2"/>
    <mergeCell ref="N3:Q3"/>
    <mergeCell ref="Q15:U15"/>
    <mergeCell ref="Q16:Q17"/>
    <mergeCell ref="R16:U16"/>
    <mergeCell ref="A7:U7"/>
    <mergeCell ref="A8:U8"/>
    <mergeCell ref="A10:P10"/>
    <mergeCell ref="A13:B13"/>
    <mergeCell ref="C13:D13"/>
    <mergeCell ref="A12:B12"/>
    <mergeCell ref="C12:D12"/>
    <mergeCell ref="A26:C26"/>
    <mergeCell ref="F32:G32"/>
    <mergeCell ref="A29:P29"/>
    <mergeCell ref="A14:P14"/>
    <mergeCell ref="D16:D17"/>
    <mergeCell ref="H16:H17"/>
    <mergeCell ref="H15:P15"/>
    <mergeCell ref="A15:A17"/>
    <mergeCell ref="A23:C23"/>
    <mergeCell ref="A24:C24"/>
    <mergeCell ref="B15:B17"/>
    <mergeCell ref="C15:C17"/>
    <mergeCell ref="A25:C25"/>
    <mergeCell ref="I16:P16"/>
    <mergeCell ref="D15:G15"/>
    <mergeCell ref="E16:G16"/>
  </mergeCells>
  <pageMargins left="0.19685039370078741" right="0.19685039370078741" top="0.31496062992125984" bottom="7.874015748031496E-2" header="0.31496062992125984" footer="0.31496062992125984"/>
  <pageSetup paperSize="256" scale="86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2021-09-08T08:15:54Z</dcterms:modified>
</cp:coreProperties>
</file>