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ППР\Тихонова\на конкурс АКЗ КА-2\"/>
    </mc:Choice>
  </mc:AlternateContent>
  <bookViews>
    <workbookView xWindow="0" yWindow="-12" windowWidth="19236" windowHeight="4968" tabRatio="771"/>
  </bookViews>
  <sheets>
    <sheet name="Мои данные " sheetId="9" r:id="rId1"/>
  </sheets>
  <definedNames>
    <definedName name="_xlnm._FilterDatabase" localSheetId="0" hidden="1">'Мои данные '!$A$11:$L$16</definedName>
    <definedName name="_xlnm.Print_Area" localSheetId="0">'Мои данные '!$A$1:$L$90</definedName>
  </definedNames>
  <calcPr calcId="162913" refMode="R1C1"/>
</workbook>
</file>

<file path=xl/calcChain.xml><?xml version="1.0" encoding="utf-8"?>
<calcChain xmlns="http://schemas.openxmlformats.org/spreadsheetml/2006/main">
  <c r="K68" i="9" l="1"/>
  <c r="K67" i="9"/>
  <c r="K66" i="9"/>
  <c r="K65" i="9"/>
  <c r="K64" i="9"/>
  <c r="K63" i="9"/>
  <c r="K61" i="9"/>
  <c r="K60" i="9"/>
  <c r="K59" i="9"/>
  <c r="K58" i="9"/>
  <c r="K57" i="9"/>
  <c r="K56" i="9"/>
  <c r="K30" i="9"/>
  <c r="K29" i="9"/>
  <c r="K28" i="9"/>
  <c r="K27" i="9"/>
  <c r="K26" i="9"/>
  <c r="K25" i="9"/>
  <c r="K53" i="9"/>
  <c r="K52" i="9"/>
  <c r="K51" i="9"/>
  <c r="K50" i="9"/>
  <c r="K49" i="9"/>
  <c r="K48" i="9"/>
  <c r="K46" i="9"/>
  <c r="K45" i="9"/>
  <c r="K44" i="9"/>
  <c r="K43" i="9"/>
  <c r="K42" i="9"/>
  <c r="K41" i="9"/>
  <c r="K38" i="9"/>
  <c r="K37" i="9"/>
  <c r="K36" i="9"/>
  <c r="K35" i="9"/>
  <c r="K34" i="9"/>
  <c r="K33" i="9"/>
  <c r="K22" i="9"/>
  <c r="K21" i="9"/>
  <c r="K20" i="9"/>
  <c r="K19" i="9"/>
  <c r="K18" i="9"/>
  <c r="K17" i="9"/>
</calcChain>
</file>

<file path=xl/comments1.xml><?xml version="1.0" encoding="utf-8"?>
<comments xmlns="http://schemas.openxmlformats.org/spreadsheetml/2006/main">
  <authors>
    <author>Сергей</author>
  </authors>
  <commentList>
    <comment ref="B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</commentList>
</comments>
</file>

<file path=xl/sharedStrings.xml><?xml version="1.0" encoding="utf-8"?>
<sst xmlns="http://schemas.openxmlformats.org/spreadsheetml/2006/main" count="255" uniqueCount="69">
  <si>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</si>
  <si>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</si>
  <si>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</si>
  <si>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</si>
  <si>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</si>
  <si>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</si>
  <si>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</si>
  <si>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</si>
  <si>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</si>
  <si>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наименование объекта, наименование работ</t>
  </si>
  <si>
    <t>Использование (лом, утиль, мусор, реализ., повт. исп.)</t>
  </si>
  <si>
    <t>кг</t>
  </si>
  <si>
    <t>подрядчик</t>
  </si>
  <si>
    <t>УТВЕРЖДАЮ</t>
  </si>
  <si>
    <t>Зам.технического директора ТЭЦ-9______________________________________Э.Н.Поплевко</t>
  </si>
  <si>
    <t>м2</t>
  </si>
  <si>
    <t>Ветошь</t>
  </si>
  <si>
    <t>Объект:</t>
  </si>
  <si>
    <t>СОГЛАСОВАНО</t>
  </si>
  <si>
    <t>Ведущий инженер КЦ__________________   Е.В. Рябцовский</t>
  </si>
  <si>
    <t>Ксилол нефтяной марки А</t>
  </si>
  <si>
    <t>Уайт-спирит</t>
  </si>
  <si>
    <t>Грунтовка ГФ-021 красно-коричневая</t>
  </si>
  <si>
    <t>Эмаль нитроцеллюлозная: НЦ-132, цветная</t>
  </si>
  <si>
    <t>Растворитель марки: № 646</t>
  </si>
  <si>
    <t>Ремонт лакокрасочного покрытия: на 1-й слой Грунтовка ГФ-021; 2,3-й слой Эмаль НЦ-132 (вручную)</t>
  </si>
  <si>
    <t>Ведомость объема работ № 2</t>
  </si>
  <si>
    <t xml:space="preserve">                           Цвет серебристый: (1-й уч-у h=2,2 м *((верх 2,16 м низ 1,04 м) + (верх 2,6 м низ 0,95 м))/2= 7,425*2= 14,85м2. 2-й уч-у h=3,49 м *((верх 4,32 м низ 2,16 м) + (верх 5,73 м низ 2,6 м))/2= 25,85*2= 51,7м2. + площадь уголка L=39,19*0,54)*2</t>
  </si>
  <si>
    <t>Ремонт лакокрасочного покрытия: на 1-й слой Грунтовка ГФ-021; 2,3-й слой Эмаль НЦ-132 (выполнение работ на высоте свыше 4 м)</t>
  </si>
  <si>
    <t xml:space="preserve">                           Цвет коричневый: Баки масла и маслопроводы.</t>
  </si>
  <si>
    <t xml:space="preserve">                           Цвет желтый: корпуса подшипников,редукторов,кожухов=8,675 м2.</t>
  </si>
  <si>
    <t xml:space="preserve">                           Цвет серебристый: ванна ШПСУ: торец 1,13х0,92; уч-к с 1-м люком 1,4х3,04; уч-к со 2-м люком 2,7х3,04; уч-к возле ред-ров 0,45х3,04; уч-ки под течками 2,05х2,04; люка ф0,6х0,2*2шт; уч-ки штыревых затворов 4,16 м2; уч-у труб 1,52х1,65=26,476 м2.</t>
  </si>
  <si>
    <t>Начальник ОППР _________________________   Т.А. Ермолова</t>
  </si>
  <si>
    <t>Начальник КЦ _________________________   С.М. Барахтенко</t>
  </si>
  <si>
    <t>___________А.В. Нелюбов</t>
  </si>
  <si>
    <t>Сборка и разборка инвентарных и металлических лесов. Леса под пылепровода.  24 м2  верт/пр. высота 5 м. Передвижная сборно-разборная вышка. Сборка и разборка 10 раз.</t>
  </si>
  <si>
    <t>т/вертик.м2</t>
  </si>
  <si>
    <t>1,923/24</t>
  </si>
  <si>
    <t>м3</t>
  </si>
  <si>
    <r>
      <t>0,00216</t>
    </r>
    <r>
      <rPr>
        <i/>
        <sz val="10"/>
        <rFont val="Arial"/>
        <family val="2"/>
        <charset val="204"/>
      </rPr>
      <t xml:space="preserve">
</t>
    </r>
  </si>
  <si>
    <t>Подрядчик</t>
  </si>
  <si>
    <t>т</t>
  </si>
  <si>
    <r>
      <t>0,0084</t>
    </r>
    <r>
      <rPr>
        <i/>
        <sz val="10"/>
        <rFont val="Arial"/>
        <family val="2"/>
        <charset val="204"/>
      </rPr>
      <t xml:space="preserve">
</t>
    </r>
  </si>
  <si>
    <r>
      <t>0,816</t>
    </r>
    <r>
      <rPr>
        <i/>
        <sz val="10"/>
        <rFont val="Arial"/>
        <family val="2"/>
        <charset val="204"/>
      </rPr>
      <t xml:space="preserve">
</t>
    </r>
  </si>
  <si>
    <t>Сборка и разборка инвентарных и металлических лесов. Леса снаружи БСУ 4А.    9,6 м2  верт/пр.высота 6 м. Передвижная сборно-разборная вышка. Сборка и разборка 4 раза.</t>
  </si>
  <si>
    <t>0,872/9,6</t>
  </si>
  <si>
    <r>
      <t>0,000864</t>
    </r>
    <r>
      <rPr>
        <i/>
        <sz val="10"/>
        <rFont val="Arial"/>
        <family val="2"/>
        <charset val="204"/>
      </rPr>
      <t xml:space="preserve">
</t>
    </r>
  </si>
  <si>
    <r>
      <t>0,00336</t>
    </r>
    <r>
      <rPr>
        <i/>
        <sz val="10"/>
        <rFont val="Arial"/>
        <family val="2"/>
        <charset val="204"/>
      </rPr>
      <t xml:space="preserve">
</t>
    </r>
  </si>
  <si>
    <t>Сборка и разборка инвентарных и металлических лесов. Леса снаружи БСУ 4Б.    9,6 м2  верт/пр.высота 6 м. Передвижная сборно-разборная вышка. Сборка и разборка 4 раза.</t>
  </si>
  <si>
    <t xml:space="preserve">Щиты настила 
</t>
  </si>
  <si>
    <t xml:space="preserve">Детали деревянные лесов из пиломатериалов хвойных пород 
</t>
  </si>
  <si>
    <t>Детали стальных трубчатых лесов, укомплектованные пробками, крючками и хомутами, окрашенные</t>
  </si>
  <si>
    <t>________________Ж.Л. Клыкова</t>
  </si>
  <si>
    <t xml:space="preserve"> </t>
  </si>
  <si>
    <t>Заместитель директора филиала  - технический директор ТЭЦ-9</t>
  </si>
  <si>
    <t>Ремонт АКЗ БСУ 2А,Б, маслостанции, ШПСУ 2А,Б котлоагрегата ст.№2 для реализации проекта «Визуализации опасных производственных факторов на ТЭЦ-9 в 2021 году»</t>
  </si>
  <si>
    <t>Оборудование пылеприготовления ст.N 2  инв. №ИЭ9141175</t>
  </si>
  <si>
    <t xml:space="preserve">                           Раздел 4. T9C12HFB50AF010KF01 инв. №ИЭ9141175 Оборудование пылеприготовления ст.N 2. АКЗ ШПСУ 2А.</t>
  </si>
  <si>
    <t xml:space="preserve">                           Раздел 5. T9C12HFB50AF010KF02 инв. №ИЭ9141175 Оборудование пылеприготовления ст.N 2. АКЗ ШПСУ 2Б.</t>
  </si>
  <si>
    <t xml:space="preserve">                           Раздел 1. T9C12HFA50BB010KD01 инв. №ИЭ9141175 Оборудование пылеприготовления ст.N 2. АКЗ БСУ 2А.</t>
  </si>
  <si>
    <t xml:space="preserve">                           Раздел 2. T9C12HFA50BB010KD02 инв. №ИЭ9141175 Оборудование пылеприготовления ст.N 2. АКЗ БСУ 2Б.</t>
  </si>
  <si>
    <t>Раздел 8. T9C12HFA50BB010KD02 инв. №ИЭ9141175 Оборудование пылеприготовления ст.N 2. БСУ 2Б.</t>
  </si>
  <si>
    <t>Раздел 7. T9C12HFA50BB010KD01 инв. №ИЭ9141175 Оборудование пылеприготовления ст.N 2.БСУ 2А.</t>
  </si>
  <si>
    <t xml:space="preserve">        Раздел 6. T9C12HFG50BR010MR01 инв. №ИЭ9141175 Оборудование пылеприготовления ст.N 2. Пылепровода №1-16 котлоагрегата ст. №2.</t>
  </si>
  <si>
    <t>Зам. технического  директора ____________     О.С.Янкевич</t>
  </si>
  <si>
    <t xml:space="preserve">                           Раздел 3. T9C00TCX01001  инв. №ИЭ9141175 Оборудование пылеприготовления ст.N 2. АКЗ  маслостанции. Отм.  +8,0.</t>
  </si>
  <si>
    <t>Сборка и разборка инвентарных и металлических лесов. Леса под пылепровода.  8 м2  верт/пр. высота 6 м. По заду к/а.</t>
  </si>
  <si>
    <t>1,804/8</t>
  </si>
  <si>
    <t xml:space="preserve">действующий на основании доверенности №145 от 08.10.2020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</si>
</sst>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7">
    <xf numFmtId="0" fontId="0" fillId="0" borderId="0"/>
    <xf numFmtId="0" fontId="9" fillId="0" borderId="1">
      <alignment horizontal="center"/>
    </xf>
    <xf numFmtId="0" fontId="8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horizontal="right" vertical="top" wrapText="1"/>
    </xf>
    <xf numFmtId="0" fontId="9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1">
      <alignment horizontal="center" wrapText="1"/>
    </xf>
    <xf numFmtId="0" fontId="8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5" fillId="2" borderId="1" xfId="67" applyFont="1" applyFill="1" applyBorder="1" applyAlignment="1">
      <alignment horizontal="center" vertical="top" wrapText="1"/>
    </xf>
    <xf numFmtId="2" fontId="17" fillId="2" borderId="1" xfId="67" applyNumberFormat="1" applyFont="1" applyFill="1" applyBorder="1" applyAlignment="1">
      <alignment horizontal="center" vertical="top" wrapText="1"/>
    </xf>
    <xf numFmtId="0" fontId="9" fillId="2" borderId="1" xfId="53" applyFont="1" applyFill="1" applyBorder="1" applyAlignment="1">
      <alignment vertical="top"/>
    </xf>
    <xf numFmtId="0" fontId="9" fillId="2" borderId="0" xfId="0" applyFont="1" applyFill="1" applyBorder="1" applyAlignment="1">
      <alignment horizontal="left" vertical="top" wrapText="1"/>
    </xf>
    <xf numFmtId="0" fontId="15" fillId="2" borderId="0" xfId="53" applyFont="1" applyFill="1" applyBorder="1"/>
    <xf numFmtId="0" fontId="16" fillId="2" borderId="0" xfId="0" applyFont="1" applyFill="1" applyAlignment="1">
      <alignment vertical="top"/>
    </xf>
    <xf numFmtId="0" fontId="17" fillId="2" borderId="0" xfId="53" applyFont="1" applyFill="1" applyBorder="1"/>
    <xf numFmtId="49" fontId="22" fillId="2" borderId="0" xfId="0" applyNumberFormat="1" applyFont="1" applyFill="1" applyAlignment="1">
      <alignment horizontal="left" vertical="top"/>
    </xf>
    <xf numFmtId="0" fontId="23" fillId="2" borderId="0" xfId="0" applyFont="1" applyFill="1"/>
    <xf numFmtId="0" fontId="9" fillId="2" borderId="0" xfId="0" applyFont="1" applyFill="1" applyAlignment="1">
      <alignment horizontal="center" vertical="top"/>
    </xf>
    <xf numFmtId="0" fontId="9" fillId="2" borderId="0" xfId="53" applyFont="1" applyFill="1" applyBorder="1"/>
    <xf numFmtId="0" fontId="9" fillId="2" borderId="0" xfId="53" applyFont="1" applyFill="1" applyBorder="1" applyAlignment="1"/>
    <xf numFmtId="0" fontId="22" fillId="2" borderId="0" xfId="53" applyFont="1" applyFill="1" applyBorder="1" applyAlignment="1"/>
    <xf numFmtId="0" fontId="23" fillId="2" borderId="0" xfId="53" applyFont="1" applyFill="1" applyBorder="1" applyAlignment="1"/>
    <xf numFmtId="49" fontId="27" fillId="2" borderId="0" xfId="0" applyNumberFormat="1" applyFont="1" applyFill="1" applyAlignment="1">
      <alignment horizontal="left" vertical="top"/>
    </xf>
    <xf numFmtId="0" fontId="27" fillId="2" borderId="0" xfId="0" applyFont="1" applyFill="1"/>
    <xf numFmtId="0" fontId="0" fillId="2" borderId="0" xfId="0" applyFont="1" applyFill="1"/>
    <xf numFmtId="0" fontId="18" fillId="2" borderId="0" xfId="53" applyFont="1" applyFill="1" applyBorder="1"/>
    <xf numFmtId="0" fontId="9" fillId="2" borderId="0" xfId="53" applyFont="1" applyFill="1" applyAlignment="1"/>
    <xf numFmtId="0" fontId="23" fillId="2" borderId="0" xfId="0" applyFont="1" applyFill="1" applyBorder="1" applyAlignment="1"/>
    <xf numFmtId="0" fontId="23" fillId="2" borderId="0" xfId="53" applyFont="1" applyFill="1" applyAlignment="1"/>
    <xf numFmtId="49" fontId="23" fillId="2" borderId="0" xfId="0" applyNumberFormat="1" applyFont="1" applyFill="1" applyAlignment="1">
      <alignment horizontal="left" vertical="top"/>
    </xf>
    <xf numFmtId="0" fontId="0" fillId="2" borderId="0" xfId="0" applyFont="1" applyFill="1" applyBorder="1"/>
    <xf numFmtId="0" fontId="20" fillId="2" borderId="0" xfId="0" applyFont="1" applyFill="1" applyBorder="1" applyAlignment="1">
      <alignment vertical="top" wrapText="1"/>
    </xf>
    <xf numFmtId="0" fontId="9" fillId="2" borderId="0" xfId="53" applyFont="1" applyFill="1" applyAlignment="1">
      <alignment horizontal="center" wrapText="1"/>
    </xf>
    <xf numFmtId="0" fontId="12" fillId="2" borderId="0" xfId="0" applyFont="1" applyFill="1"/>
    <xf numFmtId="0" fontId="19" fillId="2" borderId="0" xfId="63" applyFont="1" applyFill="1" applyBorder="1" applyAlignment="1"/>
    <xf numFmtId="0" fontId="12" fillId="2" borderId="0" xfId="0" applyFont="1" applyFill="1" applyBorder="1"/>
    <xf numFmtId="0" fontId="0" fillId="2" borderId="0" xfId="0" applyFill="1"/>
    <xf numFmtId="0" fontId="13" fillId="2" borderId="0" xfId="0" applyFont="1" applyFill="1" applyAlignment="1">
      <alignment horizontal="center"/>
    </xf>
    <xf numFmtId="0" fontId="18" fillId="2" borderId="0" xfId="0" applyFont="1" applyFill="1" applyAlignment="1">
      <alignment horizontal="left" vertical="top"/>
    </xf>
    <xf numFmtId="0" fontId="14" fillId="2" borderId="0" xfId="0" applyFont="1" applyFill="1" applyAlignment="1">
      <alignment horizontal="center" vertical="top"/>
    </xf>
    <xf numFmtId="0" fontId="14" fillId="2" borderId="0" xfId="0" applyNumberFormat="1" applyFont="1" applyFill="1" applyAlignment="1">
      <alignment horizontal="center" vertical="top"/>
    </xf>
    <xf numFmtId="0" fontId="9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5" fillId="2" borderId="1" xfId="67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top"/>
    </xf>
    <xf numFmtId="0" fontId="24" fillId="2" borderId="0" xfId="0" applyFont="1" applyFill="1" applyBorder="1" applyAlignment="1">
      <alignment horizontal="center" vertical="top" wrapText="1"/>
    </xf>
    <xf numFmtId="0" fontId="24" fillId="2" borderId="0" xfId="0" applyNumberFormat="1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center" vertical="center" wrapText="1"/>
    </xf>
    <xf numFmtId="0" fontId="24" fillId="2" borderId="0" xfId="0" applyNumberFormat="1" applyFont="1" applyFill="1" applyBorder="1" applyAlignment="1">
      <alignment horizontal="left" vertical="top"/>
    </xf>
    <xf numFmtId="49" fontId="24" fillId="2" borderId="0" xfId="0" applyNumberFormat="1" applyFont="1" applyFill="1" applyAlignment="1">
      <alignment horizontal="right" vertical="top"/>
    </xf>
    <xf numFmtId="0" fontId="24" fillId="2" borderId="0" xfId="0" applyFont="1" applyFill="1"/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left" vertical="top"/>
    </xf>
    <xf numFmtId="0" fontId="24" fillId="2" borderId="0" xfId="0" applyFont="1" applyFill="1" applyBorder="1"/>
    <xf numFmtId="0" fontId="24" fillId="2" borderId="0" xfId="0" applyNumberFormat="1" applyFont="1" applyFill="1" applyBorder="1" applyAlignment="1">
      <alignment horizontal="right" vertical="top" wrapText="1"/>
    </xf>
    <xf numFmtId="0" fontId="24" fillId="2" borderId="0" xfId="0" applyNumberFormat="1" applyFont="1" applyFill="1" applyBorder="1" applyAlignment="1">
      <alignment horizontal="center" vertical="center" wrapText="1"/>
    </xf>
    <xf numFmtId="0" fontId="24" fillId="2" borderId="0" xfId="0" applyNumberFormat="1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right" vertical="top"/>
    </xf>
    <xf numFmtId="0" fontId="24" fillId="2" borderId="0" xfId="0" applyFont="1" applyFill="1" applyBorder="1" applyAlignment="1">
      <alignment horizontal="center" vertical="top"/>
    </xf>
    <xf numFmtId="0" fontId="24" fillId="2" borderId="0" xfId="0" applyNumberFormat="1" applyFont="1" applyFill="1" applyBorder="1" applyAlignment="1">
      <alignment horizontal="right" vertical="top"/>
    </xf>
    <xf numFmtId="0" fontId="14" fillId="2" borderId="0" xfId="53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53" applyFont="1" applyFill="1" applyBorder="1" applyAlignment="1">
      <alignment horizontal="center"/>
    </xf>
    <xf numFmtId="0" fontId="15" fillId="2" borderId="0" xfId="67" applyFont="1" applyFill="1" applyBorder="1" applyAlignment="1">
      <alignment horizontal="left" vertical="top" wrapText="1"/>
    </xf>
    <xf numFmtId="0" fontId="15" fillId="2" borderId="0" xfId="67" applyFont="1" applyFill="1" applyBorder="1" applyAlignment="1">
      <alignment horizontal="center" vertical="top" wrapText="1"/>
    </xf>
    <xf numFmtId="0" fontId="17" fillId="2" borderId="0" xfId="67" applyFont="1" applyFill="1" applyBorder="1" applyAlignment="1">
      <alignment horizontal="center" vertical="top" wrapText="1"/>
    </xf>
    <xf numFmtId="0" fontId="9" fillId="2" borderId="0" xfId="53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1" xfId="67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67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2" borderId="9" xfId="0" applyNumberFormat="1" applyFont="1" applyFill="1" applyBorder="1" applyAlignment="1">
      <alignment horizontal="center" vertical="top" wrapText="1"/>
    </xf>
    <xf numFmtId="0" fontId="15" fillId="2" borderId="3" xfId="0" applyNumberFormat="1" applyFont="1" applyFill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3" xfId="0" applyNumberFormat="1" applyFont="1" applyFill="1" applyBorder="1" applyAlignment="1">
      <alignment horizontal="center" vertical="top" wrapText="1"/>
    </xf>
    <xf numFmtId="0" fontId="15" fillId="0" borderId="2" xfId="0" applyNumberFormat="1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23" fillId="2" borderId="0" xfId="53" applyFont="1" applyFill="1" applyAlignment="1">
      <alignment horizontal="left"/>
    </xf>
    <xf numFmtId="0" fontId="9" fillId="2" borderId="0" xfId="0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top"/>
    </xf>
    <xf numFmtId="49" fontId="21" fillId="2" borderId="5" xfId="0" applyNumberFormat="1" applyFont="1" applyFill="1" applyBorder="1" applyAlignment="1">
      <alignment horizontal="center" vertical="top"/>
    </xf>
    <xf numFmtId="49" fontId="21" fillId="2" borderId="6" xfId="0" applyNumberFormat="1" applyFont="1" applyFill="1" applyBorder="1" applyAlignment="1">
      <alignment horizontal="center" vertical="top"/>
    </xf>
    <xf numFmtId="0" fontId="15" fillId="2" borderId="1" xfId="67" applyFont="1" applyFill="1" applyBorder="1" applyAlignment="1">
      <alignment horizontal="left" vertical="top" wrapText="1"/>
    </xf>
    <xf numFmtId="0" fontId="2" fillId="2" borderId="1" xfId="71" applyFont="1" applyFill="1" applyBorder="1" applyAlignment="1">
      <alignment vertical="top" wrapText="1"/>
    </xf>
    <xf numFmtId="0" fontId="14" fillId="2" borderId="1" xfId="53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53" applyFont="1" applyFill="1" applyBorder="1" applyAlignment="1">
      <alignment horizontal="center"/>
    </xf>
    <xf numFmtId="0" fontId="21" fillId="2" borderId="1" xfId="67" applyFont="1" applyFill="1" applyBorder="1" applyAlignment="1">
      <alignment horizontal="left" vertical="top" wrapText="1"/>
    </xf>
    <xf numFmtId="0" fontId="25" fillId="2" borderId="1" xfId="7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3" fillId="2" borderId="1" xfId="71" applyFill="1" applyBorder="1" applyAlignment="1">
      <alignment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21" fillId="2" borderId="4" xfId="67" applyFont="1" applyFill="1" applyBorder="1" applyAlignment="1">
      <alignment horizontal="left" vertical="top" wrapText="1"/>
    </xf>
    <xf numFmtId="0" fontId="21" fillId="2" borderId="5" xfId="67" applyFont="1" applyFill="1" applyBorder="1" applyAlignment="1">
      <alignment horizontal="left" vertical="top" wrapText="1"/>
    </xf>
    <xf numFmtId="0" fontId="21" fillId="2" borderId="6" xfId="67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9" fillId="2" borderId="0" xfId="63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</cellXfs>
  <cellStyles count="117">
    <cellStyle name="Акт" xfId="1"/>
    <cellStyle name="АктМТСН" xfId="2"/>
    <cellStyle name="АктМТСН 2" xfId="3"/>
    <cellStyle name="АктМТСН 2 2" xfId="72"/>
    <cellStyle name="АктМТСН 3" xfId="4"/>
    <cellStyle name="АктМТСН 3 2" xfId="73"/>
    <cellStyle name="АктМТСН 4" xfId="5"/>
    <cellStyle name="АктМТСН 4 2" xfId="74"/>
    <cellStyle name="АктМТСН 5" xfId="6"/>
    <cellStyle name="АктМТСН 5 2" xfId="75"/>
    <cellStyle name="ВедРесурсов" xfId="7"/>
    <cellStyle name="ВедРесурсовАкт" xfId="8"/>
    <cellStyle name="Индексы" xfId="9"/>
    <cellStyle name="Индексы 2" xfId="10"/>
    <cellStyle name="Индексы 2 2" xfId="76"/>
    <cellStyle name="Индексы 3" xfId="11"/>
    <cellStyle name="Индексы 3 2" xfId="77"/>
    <cellStyle name="Индексы 4" xfId="12"/>
    <cellStyle name="Индексы 4 2" xfId="78"/>
    <cellStyle name="Индексы 5" xfId="13"/>
    <cellStyle name="Индексы 5 2" xfId="79"/>
    <cellStyle name="Итоги" xfId="14"/>
    <cellStyle name="ИтогоАктБазЦ" xfId="15"/>
    <cellStyle name="ИтогоАктБИМ" xfId="16"/>
    <cellStyle name="ИтогоАктБИМ 2" xfId="17"/>
    <cellStyle name="ИтогоАктБИМ 2 2" xfId="80"/>
    <cellStyle name="ИтогоАктБИМ 3" xfId="18"/>
    <cellStyle name="ИтогоАктБИМ 3 2" xfId="81"/>
    <cellStyle name="ИтогоАктБИМ 4" xfId="19"/>
    <cellStyle name="ИтогоАктБИМ 4 2" xfId="82"/>
    <cellStyle name="ИтогоАктБИМ 5" xfId="20"/>
    <cellStyle name="ИтогоАктБИМ 5 2" xfId="83"/>
    <cellStyle name="ИтогоАктРесМет" xfId="21"/>
    <cellStyle name="ИтогоАктРесМет 2" xfId="22"/>
    <cellStyle name="ИтогоАктРесМет 2 2" xfId="84"/>
    <cellStyle name="ИтогоАктРесМет 3" xfId="23"/>
    <cellStyle name="ИтогоАктРесМет 3 2" xfId="85"/>
    <cellStyle name="ИтогоАктРесМет 4" xfId="24"/>
    <cellStyle name="ИтогоАктРесМет 4 2" xfId="86"/>
    <cellStyle name="ИтогоАктРесМет 5" xfId="25"/>
    <cellStyle name="ИтогоАктРесМет 5 2" xfId="87"/>
    <cellStyle name="ИтогоБазЦ" xfId="26"/>
    <cellStyle name="ИтогоБИМ" xfId="27"/>
    <cellStyle name="ИтогоБИМ 2" xfId="28"/>
    <cellStyle name="ИтогоБИМ 2 2" xfId="88"/>
    <cellStyle name="ИтогоБИМ 3" xfId="29"/>
    <cellStyle name="ИтогоБИМ 3 2" xfId="89"/>
    <cellStyle name="ИтогоБИМ 4" xfId="30"/>
    <cellStyle name="ИтогоБИМ 4 2" xfId="90"/>
    <cellStyle name="ИтогоБИМ 5" xfId="31"/>
    <cellStyle name="ИтогоБИМ 5 2" xfId="91"/>
    <cellStyle name="ИтогоРесМет" xfId="32"/>
    <cellStyle name="ИтогоРесМет 2" xfId="33"/>
    <cellStyle name="ИтогоРесМет 2 2" xfId="92"/>
    <cellStyle name="ИтогоРесМет 3" xfId="34"/>
    <cellStyle name="ИтогоРесМет 3 2" xfId="93"/>
    <cellStyle name="ИтогоРесМет 4" xfId="35"/>
    <cellStyle name="ИтогоРесМет 4 2" xfId="94"/>
    <cellStyle name="ИтогоРесМет 5" xfId="36"/>
    <cellStyle name="ИтогоРесМет 5 2" xfId="95"/>
    <cellStyle name="ЛокСмета" xfId="37"/>
    <cellStyle name="ЛокСмМТСН" xfId="38"/>
    <cellStyle name="ЛокСмМТСН 2" xfId="39"/>
    <cellStyle name="ЛокСмМТСН 2 2" xfId="96"/>
    <cellStyle name="ЛокСмМТСН 3" xfId="40"/>
    <cellStyle name="ЛокСмМТСН 3 2" xfId="97"/>
    <cellStyle name="ЛокСмМТСН 4" xfId="41"/>
    <cellStyle name="ЛокСмМТСН 4 2" xfId="98"/>
    <cellStyle name="ЛокСмМТСН 5" xfId="42"/>
    <cellStyle name="ЛокСмМТСН 5 2" xfId="99"/>
    <cellStyle name="М29" xfId="43"/>
    <cellStyle name="М29 2" xfId="44"/>
    <cellStyle name="М29 2 2" xfId="100"/>
    <cellStyle name="М29 3" xfId="45"/>
    <cellStyle name="М29 3 2" xfId="101"/>
    <cellStyle name="М29 4" xfId="46"/>
    <cellStyle name="М29 4 2" xfId="102"/>
    <cellStyle name="М29 5" xfId="47"/>
    <cellStyle name="М29 5 2" xfId="103"/>
    <cellStyle name="ОбСмета" xfId="48"/>
    <cellStyle name="ОбСмета 2" xfId="49"/>
    <cellStyle name="ОбСмета 2 2" xfId="104"/>
    <cellStyle name="ОбСмета 3" xfId="50"/>
    <cellStyle name="ОбСмета 3 2" xfId="105"/>
    <cellStyle name="ОбСмета 4" xfId="51"/>
    <cellStyle name="ОбСмета 4 2" xfId="106"/>
    <cellStyle name="ОбСмета 5" xfId="52"/>
    <cellStyle name="ОбСмета 5 2" xfId="107"/>
    <cellStyle name="Обычный" xfId="0" builtinId="0"/>
    <cellStyle name="Обычный 2" xfId="67"/>
    <cellStyle name="Обычный 3" xfId="66"/>
    <cellStyle name="Обычный 3 2" xfId="112"/>
    <cellStyle name="Обычный 4" xfId="68"/>
    <cellStyle name="Обычный 4 2" xfId="113"/>
    <cellStyle name="Обычный 5" xfId="69"/>
    <cellStyle name="Обычный 5 2" xfId="114"/>
    <cellStyle name="Обычный 6" xfId="70"/>
    <cellStyle name="Обычный 6 2" xfId="115"/>
    <cellStyle name="Обычный 7" xfId="71"/>
    <cellStyle name="Обычный 7 2" xfId="116"/>
    <cellStyle name="Обычный_Деф ведомость  2004г" xfId="53"/>
    <cellStyle name="Параметр" xfId="54"/>
    <cellStyle name="ПеременныеСметы" xfId="55"/>
    <cellStyle name="РесСмета" xfId="56"/>
    <cellStyle name="СводкаСтоимРаб" xfId="57"/>
    <cellStyle name="СводРасч" xfId="58"/>
    <cellStyle name="СводРасч 2" xfId="59"/>
    <cellStyle name="СводРасч 2 2" xfId="108"/>
    <cellStyle name="СводРасч 3" xfId="60"/>
    <cellStyle name="СводРасч 3 2" xfId="109"/>
    <cellStyle name="СводРасч 4" xfId="61"/>
    <cellStyle name="СводРасч 4 2" xfId="110"/>
    <cellStyle name="СводРасч 5" xfId="62"/>
    <cellStyle name="СводРасч 5 2" xfId="111"/>
    <cellStyle name="Титул" xfId="63"/>
    <cellStyle name="Хвост" xfId="64"/>
    <cellStyle name="Экспертиза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P146"/>
  <sheetViews>
    <sheetView showGridLines="0" tabSelected="1" view="pageBreakPreview" topLeftCell="A80" zoomScaleNormal="100" zoomScaleSheetLayoutView="100" workbookViewId="0">
      <selection activeCell="H82" sqref="H82"/>
    </sheetView>
  </sheetViews>
  <sheetFormatPr defaultColWidth="9.109375" defaultRowHeight="13.2" x14ac:dyDescent="0.25"/>
  <cols>
    <col min="1" max="1" width="5.33203125" style="29" customWidth="1"/>
    <col min="2" max="2" width="53.5546875" style="29" customWidth="1"/>
    <col min="3" max="3" width="8.5546875" style="29" customWidth="1"/>
    <col min="4" max="4" width="8.44140625" style="29" customWidth="1"/>
    <col min="5" max="6" width="5" style="29" customWidth="1"/>
    <col min="7" max="7" width="6.6640625" style="29" customWidth="1"/>
    <col min="8" max="8" width="9.33203125" style="29" customWidth="1"/>
    <col min="9" max="9" width="23.6640625" style="29" customWidth="1"/>
    <col min="10" max="10" width="9.109375" style="29"/>
    <col min="11" max="11" width="9.109375" style="29" customWidth="1"/>
    <col min="12" max="12" width="11.44140625" style="29" customWidth="1"/>
    <col min="13" max="16384" width="9.109375" style="29"/>
  </cols>
  <sheetData>
    <row r="1" spans="1:16" s="7" customFormat="1" ht="12" x14ac:dyDescent="0.2">
      <c r="A1" s="5"/>
      <c r="B1" s="5"/>
      <c r="C1" s="5"/>
      <c r="D1" s="5"/>
      <c r="E1" s="5"/>
      <c r="F1" s="6"/>
      <c r="G1" s="5"/>
      <c r="I1" s="6" t="s">
        <v>53</v>
      </c>
      <c r="J1" s="6"/>
      <c r="K1" s="6"/>
      <c r="M1" s="5"/>
    </row>
    <row r="2" spans="1:16" s="7" customFormat="1" ht="15.6" x14ac:dyDescent="0.3">
      <c r="A2" s="8" t="s">
        <v>18</v>
      </c>
      <c r="B2" s="9"/>
      <c r="C2" s="4"/>
      <c r="D2" s="10"/>
      <c r="E2" s="11"/>
      <c r="F2" s="11"/>
      <c r="G2" s="11"/>
      <c r="H2" s="11"/>
      <c r="I2" s="12"/>
      <c r="J2" s="13" t="s">
        <v>13</v>
      </c>
      <c r="K2" s="14"/>
      <c r="L2" s="14"/>
      <c r="M2" s="11"/>
    </row>
    <row r="3" spans="1:16" s="7" customFormat="1" ht="15.6" x14ac:dyDescent="0.3">
      <c r="A3" s="15" t="s">
        <v>53</v>
      </c>
      <c r="B3" s="16" t="s">
        <v>53</v>
      </c>
      <c r="C3" s="17"/>
      <c r="D3" s="17"/>
      <c r="E3" s="11"/>
      <c r="F3" s="18"/>
      <c r="G3" s="112" t="s">
        <v>54</v>
      </c>
      <c r="H3" s="112"/>
      <c r="I3" s="112"/>
      <c r="J3" s="112"/>
      <c r="K3" s="112"/>
      <c r="L3" s="112"/>
      <c r="M3" s="112"/>
    </row>
    <row r="4" spans="1:16" s="7" customFormat="1" ht="22.65" customHeight="1" x14ac:dyDescent="0.3">
      <c r="A4" s="15" t="s">
        <v>52</v>
      </c>
      <c r="B4" s="16" t="s">
        <v>53</v>
      </c>
      <c r="C4" s="17"/>
      <c r="D4" s="17"/>
      <c r="E4" s="11"/>
      <c r="F4" s="11"/>
      <c r="G4" s="11"/>
      <c r="H4" s="11"/>
      <c r="I4" s="19"/>
      <c r="J4" s="20" t="s">
        <v>34</v>
      </c>
      <c r="K4" s="21"/>
      <c r="L4" s="21"/>
      <c r="M4" s="11"/>
    </row>
    <row r="5" spans="1:16" s="7" customFormat="1" ht="27" customHeight="1" x14ac:dyDescent="0.3">
      <c r="A5" s="15"/>
      <c r="B5" s="16"/>
      <c r="C5" s="23"/>
      <c r="D5" s="17"/>
      <c r="E5" s="11"/>
      <c r="F5" s="11"/>
      <c r="G5" s="11"/>
      <c r="H5" s="11"/>
      <c r="I5" s="19"/>
      <c r="J5" s="113" t="s">
        <v>68</v>
      </c>
      <c r="K5" s="113"/>
      <c r="L5" s="113"/>
      <c r="M5" s="11"/>
    </row>
    <row r="6" spans="1:16" s="7" customFormat="1" ht="27" customHeight="1" x14ac:dyDescent="0.3">
      <c r="A6" s="22"/>
      <c r="B6" s="9"/>
      <c r="C6" s="23"/>
      <c r="D6" s="17"/>
      <c r="E6" s="11"/>
      <c r="F6" s="11"/>
      <c r="G6" s="11"/>
      <c r="H6" s="11"/>
      <c r="I6" s="19"/>
      <c r="J6" s="113" t="s">
        <v>53</v>
      </c>
      <c r="K6" s="113"/>
      <c r="L6" s="113"/>
      <c r="M6" s="11"/>
    </row>
    <row r="7" spans="1:16" s="7" customFormat="1" ht="27" customHeight="1" x14ac:dyDescent="0.3">
      <c r="A7" s="22"/>
      <c r="B7" s="9"/>
      <c r="C7" s="23"/>
      <c r="D7" s="17"/>
      <c r="E7" s="11"/>
      <c r="F7" s="11"/>
      <c r="G7" s="11"/>
      <c r="H7" s="11"/>
      <c r="I7" s="19"/>
      <c r="J7" s="113" t="s">
        <v>53</v>
      </c>
      <c r="K7" s="113"/>
      <c r="L7" s="113"/>
      <c r="M7" s="11"/>
    </row>
    <row r="8" spans="1:16" s="7" customFormat="1" ht="22.2" customHeight="1" x14ac:dyDescent="0.3">
      <c r="A8" s="24"/>
      <c r="C8" s="13" t="s">
        <v>26</v>
      </c>
      <c r="D8" s="17"/>
      <c r="E8" s="11"/>
      <c r="F8" s="11"/>
      <c r="G8" s="11"/>
      <c r="H8" s="11"/>
      <c r="I8" s="25"/>
      <c r="J8" s="25"/>
      <c r="K8" s="25"/>
      <c r="L8" s="25"/>
      <c r="M8" s="11"/>
    </row>
    <row r="9" spans="1:16" ht="43.5" customHeight="1" x14ac:dyDescent="0.3">
      <c r="A9" s="26"/>
      <c r="B9" s="134" t="s">
        <v>55</v>
      </c>
      <c r="C9" s="134"/>
      <c r="D9" s="134"/>
      <c r="E9" s="134"/>
      <c r="F9" s="134"/>
      <c r="G9" s="134"/>
      <c r="H9" s="134"/>
      <c r="I9" s="134"/>
      <c r="J9" s="27"/>
      <c r="K9" s="28"/>
      <c r="L9" s="26"/>
      <c r="M9" s="19"/>
      <c r="O9" s="19"/>
      <c r="P9" s="19"/>
    </row>
    <row r="10" spans="1:16" ht="14.25" customHeight="1" x14ac:dyDescent="0.25">
      <c r="A10" s="26"/>
      <c r="B10" s="26"/>
      <c r="C10" s="26"/>
      <c r="D10" s="26"/>
      <c r="E10" s="26"/>
      <c r="F10" s="26"/>
      <c r="G10" s="30" t="s">
        <v>9</v>
      </c>
      <c r="H10" s="26"/>
      <c r="I10" s="26"/>
      <c r="J10" s="26"/>
      <c r="K10" s="26"/>
      <c r="L10" s="26"/>
      <c r="M10" s="19"/>
      <c r="O10" s="19"/>
      <c r="P10" s="19"/>
    </row>
    <row r="11" spans="1:16" ht="13.65" customHeight="1" x14ac:dyDescent="0.25">
      <c r="A11" s="26"/>
      <c r="B11" s="31" t="s">
        <v>17</v>
      </c>
      <c r="C11" s="32"/>
      <c r="D11" s="33"/>
      <c r="E11" s="34"/>
      <c r="F11" s="26"/>
      <c r="G11" s="35"/>
      <c r="H11" s="26"/>
      <c r="I11" s="26"/>
      <c r="J11" s="26"/>
      <c r="K11" s="26"/>
      <c r="L11" s="26"/>
      <c r="M11" s="19"/>
      <c r="O11" s="19"/>
      <c r="P11" s="19"/>
    </row>
    <row r="12" spans="1:16" ht="16.2" customHeight="1" x14ac:dyDescent="0.25">
      <c r="A12" s="26"/>
      <c r="B12" s="36" t="s">
        <v>56</v>
      </c>
      <c r="C12" s="32"/>
      <c r="D12" s="34" t="s">
        <v>53</v>
      </c>
      <c r="E12" s="34"/>
      <c r="G12" s="37"/>
      <c r="I12" s="138"/>
      <c r="J12" s="138"/>
      <c r="K12" s="138"/>
      <c r="L12" s="26"/>
      <c r="M12" s="26"/>
      <c r="N12" s="26"/>
      <c r="O12" s="26"/>
    </row>
    <row r="13" spans="1:16" ht="26.25" customHeight="1" x14ac:dyDescent="0.25">
      <c r="A13" s="133" t="s">
        <v>0</v>
      </c>
      <c r="B13" s="133" t="s">
        <v>1</v>
      </c>
      <c r="C13" s="133" t="s">
        <v>2</v>
      </c>
      <c r="D13" s="133"/>
      <c r="E13" s="135" t="s">
        <v>3</v>
      </c>
      <c r="F13" s="136"/>
      <c r="G13" s="136"/>
      <c r="H13" s="137"/>
      <c r="I13" s="133" t="s">
        <v>4</v>
      </c>
      <c r="J13" s="133"/>
      <c r="K13" s="133"/>
      <c r="L13" s="133"/>
      <c r="M13" s="26"/>
      <c r="N13" s="26"/>
      <c r="O13" s="26"/>
    </row>
    <row r="14" spans="1:16" ht="50.25" customHeight="1" x14ac:dyDescent="0.25">
      <c r="A14" s="133"/>
      <c r="B14" s="133"/>
      <c r="C14" s="38" t="s">
        <v>5</v>
      </c>
      <c r="D14" s="38" t="s">
        <v>6</v>
      </c>
      <c r="E14" s="38" t="s">
        <v>7</v>
      </c>
      <c r="F14" s="38" t="s">
        <v>5</v>
      </c>
      <c r="G14" s="38" t="s">
        <v>6</v>
      </c>
      <c r="H14" s="39" t="s">
        <v>10</v>
      </c>
      <c r="I14" s="38" t="s">
        <v>7</v>
      </c>
      <c r="J14" s="38" t="s">
        <v>5</v>
      </c>
      <c r="K14" s="38" t="s">
        <v>6</v>
      </c>
      <c r="L14" s="40" t="s">
        <v>8</v>
      </c>
      <c r="M14" s="26"/>
      <c r="N14" s="26"/>
      <c r="O14" s="26"/>
    </row>
    <row r="15" spans="1:16" ht="15" customHeight="1" x14ac:dyDescent="0.25">
      <c r="A15" s="124" t="s">
        <v>59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26"/>
      <c r="N15" s="26"/>
      <c r="O15" s="26"/>
    </row>
    <row r="16" spans="1:16" ht="27.9" customHeight="1" thickBot="1" x14ac:dyDescent="0.3">
      <c r="A16" s="117" t="s">
        <v>27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26"/>
      <c r="N16" s="26"/>
      <c r="O16" s="26"/>
    </row>
    <row r="17" spans="1:15" ht="18" customHeight="1" x14ac:dyDescent="0.25">
      <c r="A17" s="119">
        <v>1</v>
      </c>
      <c r="B17" s="120" t="s">
        <v>28</v>
      </c>
      <c r="C17" s="121" t="s">
        <v>15</v>
      </c>
      <c r="D17" s="122">
        <v>211.5</v>
      </c>
      <c r="E17" s="123" t="s">
        <v>14</v>
      </c>
      <c r="F17" s="123"/>
      <c r="G17" s="123"/>
      <c r="H17" s="123"/>
      <c r="I17" s="41" t="s">
        <v>21</v>
      </c>
      <c r="J17" s="1" t="s">
        <v>11</v>
      </c>
      <c r="K17" s="2">
        <f>ROUND(0.4*D17*10,2)/10</f>
        <v>84.6</v>
      </c>
      <c r="L17" s="3" t="s">
        <v>12</v>
      </c>
      <c r="M17" s="26"/>
      <c r="N17" s="26"/>
      <c r="O17" s="26"/>
    </row>
    <row r="18" spans="1:15" ht="18" customHeight="1" x14ac:dyDescent="0.25">
      <c r="A18" s="119"/>
      <c r="B18" s="83"/>
      <c r="C18" s="121"/>
      <c r="D18" s="122"/>
      <c r="E18" s="123"/>
      <c r="F18" s="123"/>
      <c r="G18" s="123"/>
      <c r="H18" s="123"/>
      <c r="I18" s="41" t="s">
        <v>16</v>
      </c>
      <c r="J18" s="1" t="s">
        <v>11</v>
      </c>
      <c r="K18" s="2">
        <f>ROUND(0.05*D17*10,2)/10</f>
        <v>10.574999999999999</v>
      </c>
      <c r="L18" s="3" t="s">
        <v>12</v>
      </c>
      <c r="M18" s="26"/>
      <c r="N18" s="26"/>
      <c r="O18" s="26"/>
    </row>
    <row r="19" spans="1:15" ht="28.5" customHeight="1" x14ac:dyDescent="0.25">
      <c r="A19" s="119"/>
      <c r="B19" s="83"/>
      <c r="C19" s="121"/>
      <c r="D19" s="122"/>
      <c r="E19" s="123"/>
      <c r="F19" s="123"/>
      <c r="G19" s="123"/>
      <c r="H19" s="123"/>
      <c r="I19" s="41" t="s">
        <v>22</v>
      </c>
      <c r="J19" s="1" t="s">
        <v>11</v>
      </c>
      <c r="K19" s="2">
        <f>ROUND(0.1*D17*10,2)/10</f>
        <v>21.15</v>
      </c>
      <c r="L19" s="3" t="s">
        <v>12</v>
      </c>
      <c r="M19" s="26"/>
      <c r="N19" s="26"/>
      <c r="O19" s="26"/>
    </row>
    <row r="20" spans="1:15" ht="18" customHeight="1" x14ac:dyDescent="0.25">
      <c r="A20" s="119"/>
      <c r="B20" s="84"/>
      <c r="C20" s="121"/>
      <c r="D20" s="122"/>
      <c r="E20" s="123"/>
      <c r="F20" s="123"/>
      <c r="G20" s="123"/>
      <c r="H20" s="123"/>
      <c r="I20" s="41" t="s">
        <v>20</v>
      </c>
      <c r="J20" s="1" t="s">
        <v>11</v>
      </c>
      <c r="K20" s="2">
        <f>ROUND(0.015*D17*10,2)/10</f>
        <v>3.173</v>
      </c>
      <c r="L20" s="3" t="s">
        <v>12</v>
      </c>
      <c r="M20" s="26"/>
      <c r="N20" s="26"/>
      <c r="O20" s="26"/>
    </row>
    <row r="21" spans="1:15" ht="28.5" customHeight="1" x14ac:dyDescent="0.25">
      <c r="A21" s="119"/>
      <c r="B21" s="121"/>
      <c r="C21" s="121"/>
      <c r="D21" s="122"/>
      <c r="E21" s="123"/>
      <c r="F21" s="123"/>
      <c r="G21" s="123"/>
      <c r="H21" s="123"/>
      <c r="I21" s="41" t="s">
        <v>23</v>
      </c>
      <c r="J21" s="1" t="s">
        <v>11</v>
      </c>
      <c r="K21" s="2">
        <f>ROUND(0.12*D17*10*2,2)/10</f>
        <v>50.760000000000005</v>
      </c>
      <c r="L21" s="3" t="s">
        <v>12</v>
      </c>
      <c r="M21" s="26"/>
      <c r="N21" s="26"/>
      <c r="O21" s="26"/>
    </row>
    <row r="22" spans="1:15" ht="24.15" customHeight="1" x14ac:dyDescent="0.25">
      <c r="A22" s="119"/>
      <c r="B22" s="121"/>
      <c r="C22" s="121"/>
      <c r="D22" s="122"/>
      <c r="E22" s="123"/>
      <c r="F22" s="123"/>
      <c r="G22" s="123"/>
      <c r="H22" s="123"/>
      <c r="I22" s="41" t="s">
        <v>24</v>
      </c>
      <c r="J22" s="1" t="s">
        <v>11</v>
      </c>
      <c r="K22" s="2">
        <f>ROUND(0.06*D17*10*2,2)/10</f>
        <v>25.380000000000003</v>
      </c>
      <c r="L22" s="3" t="s">
        <v>12</v>
      </c>
      <c r="M22" s="26"/>
      <c r="N22" s="26"/>
      <c r="O22" s="26"/>
    </row>
    <row r="23" spans="1:15" ht="16.5" customHeight="1" x14ac:dyDescent="0.25">
      <c r="A23" s="124" t="s">
        <v>60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26"/>
      <c r="N23" s="26"/>
      <c r="O23" s="26"/>
    </row>
    <row r="24" spans="1:15" ht="26.25" customHeight="1" thickBot="1" x14ac:dyDescent="0.3">
      <c r="A24" s="117" t="s">
        <v>27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26"/>
      <c r="N24" s="26"/>
      <c r="O24" s="26"/>
    </row>
    <row r="25" spans="1:15" ht="18" customHeight="1" x14ac:dyDescent="0.25">
      <c r="A25" s="119">
        <v>2</v>
      </c>
      <c r="B25" s="128" t="s">
        <v>28</v>
      </c>
      <c r="C25" s="121" t="s">
        <v>15</v>
      </c>
      <c r="D25" s="122">
        <v>211.5</v>
      </c>
      <c r="E25" s="123" t="s">
        <v>14</v>
      </c>
      <c r="F25" s="123"/>
      <c r="G25" s="123"/>
      <c r="H25" s="123"/>
      <c r="I25" s="41" t="s">
        <v>21</v>
      </c>
      <c r="J25" s="1" t="s">
        <v>11</v>
      </c>
      <c r="K25" s="2">
        <f>ROUND(0.4*D25*10,2)/10</f>
        <v>84.6</v>
      </c>
      <c r="L25" s="3" t="s">
        <v>12</v>
      </c>
      <c r="M25" s="26"/>
      <c r="N25" s="26"/>
      <c r="O25" s="26"/>
    </row>
    <row r="26" spans="1:15" ht="18" customHeight="1" x14ac:dyDescent="0.25">
      <c r="A26" s="119"/>
      <c r="B26" s="110"/>
      <c r="C26" s="121"/>
      <c r="D26" s="122"/>
      <c r="E26" s="123"/>
      <c r="F26" s="123"/>
      <c r="G26" s="123"/>
      <c r="H26" s="123"/>
      <c r="I26" s="41" t="s">
        <v>16</v>
      </c>
      <c r="J26" s="1" t="s">
        <v>11</v>
      </c>
      <c r="K26" s="2">
        <f>ROUND(0.05*D25*10,2)/10</f>
        <v>10.574999999999999</v>
      </c>
      <c r="L26" s="3" t="s">
        <v>12</v>
      </c>
      <c r="M26" s="26"/>
      <c r="N26" s="26"/>
      <c r="O26" s="26"/>
    </row>
    <row r="27" spans="1:15" ht="33.75" customHeight="1" x14ac:dyDescent="0.25">
      <c r="A27" s="119"/>
      <c r="B27" s="110"/>
      <c r="C27" s="121"/>
      <c r="D27" s="122"/>
      <c r="E27" s="123"/>
      <c r="F27" s="123"/>
      <c r="G27" s="123"/>
      <c r="H27" s="123"/>
      <c r="I27" s="41" t="s">
        <v>22</v>
      </c>
      <c r="J27" s="1" t="s">
        <v>11</v>
      </c>
      <c r="K27" s="2">
        <f>ROUND(0.1*D25*10,2)/10</f>
        <v>21.15</v>
      </c>
      <c r="L27" s="3" t="s">
        <v>12</v>
      </c>
      <c r="M27" s="26"/>
      <c r="N27" s="26"/>
      <c r="O27" s="26"/>
    </row>
    <row r="28" spans="1:15" ht="18" customHeight="1" x14ac:dyDescent="0.25">
      <c r="A28" s="119"/>
      <c r="B28" s="111"/>
      <c r="C28" s="121"/>
      <c r="D28" s="122"/>
      <c r="E28" s="123"/>
      <c r="F28" s="123"/>
      <c r="G28" s="123"/>
      <c r="H28" s="123"/>
      <c r="I28" s="41" t="s">
        <v>20</v>
      </c>
      <c r="J28" s="1" t="s">
        <v>11</v>
      </c>
      <c r="K28" s="2">
        <f>ROUND(0.015*D25*10,2)/10</f>
        <v>3.173</v>
      </c>
      <c r="L28" s="3" t="s">
        <v>12</v>
      </c>
      <c r="M28" s="26"/>
      <c r="N28" s="26"/>
      <c r="O28" s="26"/>
    </row>
    <row r="29" spans="1:15" ht="34.5" customHeight="1" x14ac:dyDescent="0.25">
      <c r="A29" s="119"/>
      <c r="B29" s="121"/>
      <c r="C29" s="121"/>
      <c r="D29" s="122"/>
      <c r="E29" s="123"/>
      <c r="F29" s="123"/>
      <c r="G29" s="123"/>
      <c r="H29" s="123"/>
      <c r="I29" s="41" t="s">
        <v>23</v>
      </c>
      <c r="J29" s="1" t="s">
        <v>11</v>
      </c>
      <c r="K29" s="2">
        <f>ROUND(0.12*D25*10*2,2)/10</f>
        <v>50.760000000000005</v>
      </c>
      <c r="L29" s="3" t="s">
        <v>12</v>
      </c>
      <c r="M29" s="26"/>
      <c r="N29" s="26"/>
      <c r="O29" s="26"/>
    </row>
    <row r="30" spans="1:15" ht="25.2" customHeight="1" x14ac:dyDescent="0.25">
      <c r="A30" s="119"/>
      <c r="B30" s="121"/>
      <c r="C30" s="121"/>
      <c r="D30" s="122"/>
      <c r="E30" s="123"/>
      <c r="F30" s="123"/>
      <c r="G30" s="123"/>
      <c r="H30" s="123"/>
      <c r="I30" s="41" t="s">
        <v>24</v>
      </c>
      <c r="J30" s="1" t="s">
        <v>11</v>
      </c>
      <c r="K30" s="2">
        <f>ROUND(0.06*D25*10*2,2)/10</f>
        <v>25.380000000000003</v>
      </c>
      <c r="L30" s="3" t="s">
        <v>12</v>
      </c>
      <c r="M30" s="26"/>
      <c r="N30" s="26"/>
      <c r="O30" s="26"/>
    </row>
    <row r="31" spans="1:15" ht="18" customHeight="1" x14ac:dyDescent="0.25">
      <c r="A31" s="130" t="s">
        <v>65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2"/>
      <c r="M31" s="26"/>
      <c r="N31" s="26"/>
      <c r="O31" s="26"/>
    </row>
    <row r="32" spans="1:15" ht="18" customHeight="1" thickBot="1" x14ac:dyDescent="0.3">
      <c r="A32" s="117" t="s">
        <v>29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26"/>
      <c r="N32" s="26"/>
      <c r="O32" s="26"/>
    </row>
    <row r="33" spans="1:15" ht="18" customHeight="1" x14ac:dyDescent="0.25">
      <c r="A33" s="119">
        <v>3</v>
      </c>
      <c r="B33" s="120" t="s">
        <v>25</v>
      </c>
      <c r="C33" s="121" t="s">
        <v>15</v>
      </c>
      <c r="D33" s="122">
        <v>12.53</v>
      </c>
      <c r="E33" s="123" t="s">
        <v>14</v>
      </c>
      <c r="F33" s="123"/>
      <c r="G33" s="123"/>
      <c r="H33" s="123"/>
      <c r="I33" s="41" t="s">
        <v>21</v>
      </c>
      <c r="J33" s="1" t="s">
        <v>11</v>
      </c>
      <c r="K33" s="2">
        <f>ROUND(0.4*D33*10,2)/10</f>
        <v>5.0119999999999996</v>
      </c>
      <c r="L33" s="3" t="s">
        <v>12</v>
      </c>
      <c r="M33" s="26"/>
      <c r="N33" s="26"/>
      <c r="O33" s="26"/>
    </row>
    <row r="34" spans="1:15" ht="18" customHeight="1" x14ac:dyDescent="0.25">
      <c r="A34" s="119"/>
      <c r="B34" s="83"/>
      <c r="C34" s="121"/>
      <c r="D34" s="122"/>
      <c r="E34" s="123"/>
      <c r="F34" s="123"/>
      <c r="G34" s="123"/>
      <c r="H34" s="123"/>
      <c r="I34" s="41" t="s">
        <v>16</v>
      </c>
      <c r="J34" s="1" t="s">
        <v>11</v>
      </c>
      <c r="K34" s="2">
        <f>ROUND(0.05*D33*10,2)/10</f>
        <v>0.627</v>
      </c>
      <c r="L34" s="3" t="s">
        <v>12</v>
      </c>
      <c r="M34" s="26"/>
      <c r="N34" s="26"/>
      <c r="O34" s="26"/>
    </row>
    <row r="35" spans="1:15" ht="28.5" customHeight="1" x14ac:dyDescent="0.25">
      <c r="A35" s="119"/>
      <c r="B35" s="83"/>
      <c r="C35" s="121"/>
      <c r="D35" s="122"/>
      <c r="E35" s="123"/>
      <c r="F35" s="123"/>
      <c r="G35" s="123"/>
      <c r="H35" s="123"/>
      <c r="I35" s="41" t="s">
        <v>22</v>
      </c>
      <c r="J35" s="1" t="s">
        <v>11</v>
      </c>
      <c r="K35" s="2">
        <f>ROUND(0.1*D33*10,2)/10</f>
        <v>1.2529999999999999</v>
      </c>
      <c r="L35" s="3" t="s">
        <v>12</v>
      </c>
      <c r="M35" s="26"/>
      <c r="N35" s="26"/>
      <c r="O35" s="26"/>
    </row>
    <row r="36" spans="1:15" ht="18" customHeight="1" x14ac:dyDescent="0.25">
      <c r="A36" s="119"/>
      <c r="B36" s="84"/>
      <c r="C36" s="121"/>
      <c r="D36" s="122"/>
      <c r="E36" s="123"/>
      <c r="F36" s="123"/>
      <c r="G36" s="123"/>
      <c r="H36" s="123"/>
      <c r="I36" s="41" t="s">
        <v>20</v>
      </c>
      <c r="J36" s="1" t="s">
        <v>11</v>
      </c>
      <c r="K36" s="2">
        <f>ROUND(0.015*D33*10,2)/10</f>
        <v>0.188</v>
      </c>
      <c r="L36" s="3" t="s">
        <v>12</v>
      </c>
      <c r="M36" s="26"/>
      <c r="N36" s="26"/>
      <c r="O36" s="26"/>
    </row>
    <row r="37" spans="1:15" ht="24.75" customHeight="1" x14ac:dyDescent="0.25">
      <c r="A37" s="119"/>
      <c r="B37" s="121"/>
      <c r="C37" s="121"/>
      <c r="D37" s="122"/>
      <c r="E37" s="123"/>
      <c r="F37" s="123"/>
      <c r="G37" s="123"/>
      <c r="H37" s="123"/>
      <c r="I37" s="41" t="s">
        <v>23</v>
      </c>
      <c r="J37" s="1" t="s">
        <v>11</v>
      </c>
      <c r="K37" s="2">
        <f>ROUND(0.12*D33*10*2,2)/10</f>
        <v>3.0070000000000001</v>
      </c>
      <c r="L37" s="3" t="s">
        <v>12</v>
      </c>
      <c r="M37" s="26"/>
      <c r="N37" s="26"/>
      <c r="O37" s="26"/>
    </row>
    <row r="38" spans="1:15" ht="25.5" customHeight="1" x14ac:dyDescent="0.25">
      <c r="A38" s="119"/>
      <c r="B38" s="121"/>
      <c r="C38" s="121"/>
      <c r="D38" s="122"/>
      <c r="E38" s="123"/>
      <c r="F38" s="123"/>
      <c r="G38" s="123"/>
      <c r="H38" s="123"/>
      <c r="I38" s="41" t="s">
        <v>24</v>
      </c>
      <c r="J38" s="1" t="s">
        <v>11</v>
      </c>
      <c r="K38" s="2">
        <f>ROUND(0.06*D33*10*2,2)/10</f>
        <v>1.504</v>
      </c>
      <c r="L38" s="3" t="s">
        <v>12</v>
      </c>
      <c r="M38" s="26"/>
      <c r="N38" s="26"/>
      <c r="O38" s="26"/>
    </row>
    <row r="39" spans="1:15" ht="18" customHeight="1" x14ac:dyDescent="0.25">
      <c r="A39" s="124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26"/>
      <c r="N39" s="26"/>
      <c r="O39" s="26"/>
    </row>
    <row r="40" spans="1:15" ht="17.25" customHeight="1" thickBot="1" x14ac:dyDescent="0.3">
      <c r="A40" s="117" t="s">
        <v>30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26"/>
      <c r="N40" s="26"/>
      <c r="O40" s="26"/>
    </row>
    <row r="41" spans="1:15" ht="18" customHeight="1" x14ac:dyDescent="0.25">
      <c r="A41" s="119">
        <v>4</v>
      </c>
      <c r="B41" s="120" t="s">
        <v>25</v>
      </c>
      <c r="C41" s="121" t="s">
        <v>15</v>
      </c>
      <c r="D41" s="122">
        <v>8.68</v>
      </c>
      <c r="E41" s="123" t="s">
        <v>14</v>
      </c>
      <c r="F41" s="123"/>
      <c r="G41" s="123"/>
      <c r="H41" s="123"/>
      <c r="I41" s="41" t="s">
        <v>21</v>
      </c>
      <c r="J41" s="1" t="s">
        <v>11</v>
      </c>
      <c r="K41" s="2">
        <f>ROUND(0.4*D41*10,2)/10</f>
        <v>3.472</v>
      </c>
      <c r="L41" s="3" t="s">
        <v>12</v>
      </c>
      <c r="M41" s="26"/>
      <c r="N41" s="26"/>
      <c r="O41" s="26"/>
    </row>
    <row r="42" spans="1:15" ht="18" customHeight="1" x14ac:dyDescent="0.25">
      <c r="A42" s="119"/>
      <c r="B42" s="83"/>
      <c r="C42" s="121"/>
      <c r="D42" s="122"/>
      <c r="E42" s="123"/>
      <c r="F42" s="123"/>
      <c r="G42" s="123"/>
      <c r="H42" s="123"/>
      <c r="I42" s="41" t="s">
        <v>16</v>
      </c>
      <c r="J42" s="1" t="s">
        <v>11</v>
      </c>
      <c r="K42" s="2">
        <f>ROUND(0.05*D41*10,2)/10</f>
        <v>0.434</v>
      </c>
      <c r="L42" s="3" t="s">
        <v>12</v>
      </c>
      <c r="M42" s="26"/>
      <c r="N42" s="26"/>
      <c r="O42" s="26"/>
    </row>
    <row r="43" spans="1:15" ht="30" customHeight="1" x14ac:dyDescent="0.25">
      <c r="A43" s="119"/>
      <c r="B43" s="83"/>
      <c r="C43" s="121"/>
      <c r="D43" s="122"/>
      <c r="E43" s="123"/>
      <c r="F43" s="123"/>
      <c r="G43" s="123"/>
      <c r="H43" s="123"/>
      <c r="I43" s="41" t="s">
        <v>22</v>
      </c>
      <c r="J43" s="1" t="s">
        <v>11</v>
      </c>
      <c r="K43" s="2">
        <f>ROUND(0.1*D41*10,2)/10</f>
        <v>0.86799999999999999</v>
      </c>
      <c r="L43" s="3" t="s">
        <v>12</v>
      </c>
      <c r="M43" s="26"/>
      <c r="N43" s="26"/>
      <c r="O43" s="26"/>
    </row>
    <row r="44" spans="1:15" ht="18" customHeight="1" x14ac:dyDescent="0.25">
      <c r="A44" s="119"/>
      <c r="B44" s="84"/>
      <c r="C44" s="121"/>
      <c r="D44" s="122"/>
      <c r="E44" s="123"/>
      <c r="F44" s="123"/>
      <c r="G44" s="123"/>
      <c r="H44" s="123"/>
      <c r="I44" s="41" t="s">
        <v>20</v>
      </c>
      <c r="J44" s="1" t="s">
        <v>11</v>
      </c>
      <c r="K44" s="2">
        <f>ROUND(0.015*D41*10,2)/10</f>
        <v>0.13</v>
      </c>
      <c r="L44" s="3" t="s">
        <v>12</v>
      </c>
      <c r="M44" s="26"/>
      <c r="N44" s="26"/>
      <c r="O44" s="26"/>
    </row>
    <row r="45" spans="1:15" ht="24.75" customHeight="1" x14ac:dyDescent="0.25">
      <c r="A45" s="119"/>
      <c r="B45" s="121"/>
      <c r="C45" s="121"/>
      <c r="D45" s="122"/>
      <c r="E45" s="123"/>
      <c r="F45" s="123"/>
      <c r="G45" s="123"/>
      <c r="H45" s="123"/>
      <c r="I45" s="41" t="s">
        <v>23</v>
      </c>
      <c r="J45" s="1" t="s">
        <v>11</v>
      </c>
      <c r="K45" s="2">
        <f>ROUND(0.12*D41*10*2,2)/10</f>
        <v>2.0829999999999997</v>
      </c>
      <c r="L45" s="3" t="s">
        <v>12</v>
      </c>
      <c r="M45" s="26"/>
      <c r="N45" s="26"/>
      <c r="O45" s="26"/>
    </row>
    <row r="46" spans="1:15" ht="29.1" customHeight="1" x14ac:dyDescent="0.25">
      <c r="A46" s="119"/>
      <c r="B46" s="121"/>
      <c r="C46" s="121"/>
      <c r="D46" s="122"/>
      <c r="E46" s="123"/>
      <c r="F46" s="123"/>
      <c r="G46" s="123"/>
      <c r="H46" s="123"/>
      <c r="I46" s="41" t="s">
        <v>24</v>
      </c>
      <c r="J46" s="1" t="s">
        <v>11</v>
      </c>
      <c r="K46" s="2">
        <f>ROUND(0.06*D41*10*2,2)/10</f>
        <v>1.042</v>
      </c>
      <c r="L46" s="3" t="s">
        <v>12</v>
      </c>
      <c r="M46" s="26"/>
      <c r="N46" s="26"/>
      <c r="O46" s="26"/>
    </row>
    <row r="47" spans="1:15" ht="47.4" customHeight="1" thickBot="1" x14ac:dyDescent="0.3">
      <c r="A47" s="117" t="s">
        <v>31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26"/>
      <c r="N47" s="26"/>
      <c r="O47" s="26"/>
    </row>
    <row r="48" spans="1:15" ht="18" customHeight="1" x14ac:dyDescent="0.25">
      <c r="A48" s="119">
        <v>5</v>
      </c>
      <c r="B48" s="128" t="s">
        <v>25</v>
      </c>
      <c r="C48" s="126" t="s">
        <v>15</v>
      </c>
      <c r="D48" s="129">
        <v>33.96</v>
      </c>
      <c r="E48" s="123" t="s">
        <v>14</v>
      </c>
      <c r="F48" s="123"/>
      <c r="G48" s="123"/>
      <c r="H48" s="123"/>
      <c r="I48" s="41" t="s">
        <v>21</v>
      </c>
      <c r="J48" s="1" t="s">
        <v>11</v>
      </c>
      <c r="K48" s="2">
        <f>ROUND(0.4*D48*10,2)/10</f>
        <v>13.584</v>
      </c>
      <c r="L48" s="3" t="s">
        <v>12</v>
      </c>
      <c r="M48" s="26"/>
      <c r="N48" s="26"/>
      <c r="O48" s="26"/>
    </row>
    <row r="49" spans="1:15" ht="18" customHeight="1" x14ac:dyDescent="0.25">
      <c r="A49" s="119"/>
      <c r="B49" s="110"/>
      <c r="C49" s="126"/>
      <c r="D49" s="129"/>
      <c r="E49" s="123"/>
      <c r="F49" s="123"/>
      <c r="G49" s="123"/>
      <c r="H49" s="123"/>
      <c r="I49" s="41" t="s">
        <v>16</v>
      </c>
      <c r="J49" s="1" t="s">
        <v>11</v>
      </c>
      <c r="K49" s="2">
        <f>ROUND(0.05*D48*10,2)/10</f>
        <v>1.698</v>
      </c>
      <c r="L49" s="3" t="s">
        <v>12</v>
      </c>
      <c r="M49" s="26"/>
      <c r="N49" s="26"/>
      <c r="O49" s="26"/>
    </row>
    <row r="50" spans="1:15" ht="24.75" customHeight="1" x14ac:dyDescent="0.25">
      <c r="A50" s="119"/>
      <c r="B50" s="110"/>
      <c r="C50" s="126"/>
      <c r="D50" s="129"/>
      <c r="E50" s="123"/>
      <c r="F50" s="123"/>
      <c r="G50" s="123"/>
      <c r="H50" s="123"/>
      <c r="I50" s="41" t="s">
        <v>22</v>
      </c>
      <c r="J50" s="1" t="s">
        <v>11</v>
      </c>
      <c r="K50" s="2">
        <f>ROUND(0.1*D48*10,2)/10</f>
        <v>3.3959999999999999</v>
      </c>
      <c r="L50" s="3" t="s">
        <v>12</v>
      </c>
      <c r="M50" s="26"/>
      <c r="N50" s="26"/>
      <c r="O50" s="26"/>
    </row>
    <row r="51" spans="1:15" ht="18" customHeight="1" x14ac:dyDescent="0.25">
      <c r="A51" s="119"/>
      <c r="B51" s="111"/>
      <c r="C51" s="126"/>
      <c r="D51" s="129"/>
      <c r="E51" s="123"/>
      <c r="F51" s="123"/>
      <c r="G51" s="123"/>
      <c r="H51" s="123"/>
      <c r="I51" s="41" t="s">
        <v>20</v>
      </c>
      <c r="J51" s="1" t="s">
        <v>11</v>
      </c>
      <c r="K51" s="2">
        <f>ROUND(0.015*D48*10,2)/10</f>
        <v>0.50900000000000001</v>
      </c>
      <c r="L51" s="3" t="s">
        <v>12</v>
      </c>
      <c r="M51" s="26"/>
      <c r="N51" s="26"/>
      <c r="O51" s="26"/>
    </row>
    <row r="52" spans="1:15" ht="24.75" customHeight="1" x14ac:dyDescent="0.25">
      <c r="A52" s="119"/>
      <c r="B52" s="126"/>
      <c r="C52" s="126"/>
      <c r="D52" s="129"/>
      <c r="E52" s="123"/>
      <c r="F52" s="123"/>
      <c r="G52" s="123"/>
      <c r="H52" s="123"/>
      <c r="I52" s="41" t="s">
        <v>23</v>
      </c>
      <c r="J52" s="1" t="s">
        <v>11</v>
      </c>
      <c r="K52" s="2">
        <f>ROUND(0.12*D48*10*2,2)/10</f>
        <v>8.15</v>
      </c>
      <c r="L52" s="3" t="s">
        <v>12</v>
      </c>
      <c r="M52" s="26"/>
      <c r="N52" s="26"/>
      <c r="O52" s="26"/>
    </row>
    <row r="53" spans="1:15" ht="25.2" customHeight="1" x14ac:dyDescent="0.25">
      <c r="A53" s="119"/>
      <c r="B53" s="126"/>
      <c r="C53" s="126"/>
      <c r="D53" s="129"/>
      <c r="E53" s="123"/>
      <c r="F53" s="123"/>
      <c r="G53" s="123"/>
      <c r="H53" s="123"/>
      <c r="I53" s="41" t="s">
        <v>24</v>
      </c>
      <c r="J53" s="1" t="s">
        <v>11</v>
      </c>
      <c r="K53" s="2">
        <f>ROUND(0.06*D48*10*2,2)/10</f>
        <v>4.0750000000000002</v>
      </c>
      <c r="L53" s="3" t="s">
        <v>12</v>
      </c>
      <c r="M53" s="26"/>
      <c r="N53" s="26"/>
      <c r="O53" s="26"/>
    </row>
    <row r="54" spans="1:15" ht="26.4" customHeight="1" x14ac:dyDescent="0.25">
      <c r="A54" s="124" t="s">
        <v>58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26"/>
      <c r="N54" s="26"/>
      <c r="O54" s="26"/>
    </row>
    <row r="55" spans="1:15" ht="25.2" customHeight="1" thickBot="1" x14ac:dyDescent="0.3">
      <c r="A55" s="117" t="s">
        <v>30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26"/>
      <c r="N55" s="26"/>
      <c r="O55" s="26"/>
    </row>
    <row r="56" spans="1:15" ht="18" customHeight="1" x14ac:dyDescent="0.25">
      <c r="A56" s="119">
        <v>6</v>
      </c>
      <c r="B56" s="120" t="s">
        <v>25</v>
      </c>
      <c r="C56" s="121" t="s">
        <v>15</v>
      </c>
      <c r="D56" s="122">
        <v>8.68</v>
      </c>
      <c r="E56" s="123" t="s">
        <v>14</v>
      </c>
      <c r="F56" s="123"/>
      <c r="G56" s="123"/>
      <c r="H56" s="123"/>
      <c r="I56" s="41" t="s">
        <v>21</v>
      </c>
      <c r="J56" s="1" t="s">
        <v>11</v>
      </c>
      <c r="K56" s="2">
        <f>ROUND(0.4*D56*10,2)/10</f>
        <v>3.472</v>
      </c>
      <c r="L56" s="3" t="s">
        <v>12</v>
      </c>
      <c r="M56" s="26"/>
      <c r="N56" s="26"/>
      <c r="O56" s="26"/>
    </row>
    <row r="57" spans="1:15" ht="34.799999999999997" customHeight="1" x14ac:dyDescent="0.25">
      <c r="A57" s="119"/>
      <c r="B57" s="83"/>
      <c r="C57" s="121"/>
      <c r="D57" s="122"/>
      <c r="E57" s="123"/>
      <c r="F57" s="123"/>
      <c r="G57" s="123"/>
      <c r="H57" s="123"/>
      <c r="I57" s="41" t="s">
        <v>16</v>
      </c>
      <c r="J57" s="1" t="s">
        <v>11</v>
      </c>
      <c r="K57" s="2">
        <f>ROUND(0.05*D56*10,2)/10</f>
        <v>0.434</v>
      </c>
      <c r="L57" s="3" t="s">
        <v>12</v>
      </c>
      <c r="M57" s="26"/>
      <c r="N57" s="26"/>
      <c r="O57" s="26"/>
    </row>
    <row r="58" spans="1:15" ht="43.2" customHeight="1" x14ac:dyDescent="0.25">
      <c r="A58" s="119"/>
      <c r="B58" s="83"/>
      <c r="C58" s="121"/>
      <c r="D58" s="122"/>
      <c r="E58" s="123"/>
      <c r="F58" s="123"/>
      <c r="G58" s="123"/>
      <c r="H58" s="123"/>
      <c r="I58" s="41" t="s">
        <v>22</v>
      </c>
      <c r="J58" s="1" t="s">
        <v>11</v>
      </c>
      <c r="K58" s="2">
        <f>ROUND(0.1*D56*10,2)/10</f>
        <v>0.86799999999999999</v>
      </c>
      <c r="L58" s="3" t="s">
        <v>12</v>
      </c>
      <c r="M58" s="26"/>
      <c r="N58" s="26"/>
      <c r="O58" s="26"/>
    </row>
    <row r="59" spans="1:15" ht="40.200000000000003" customHeight="1" x14ac:dyDescent="0.25">
      <c r="A59" s="119"/>
      <c r="B59" s="84"/>
      <c r="C59" s="121"/>
      <c r="D59" s="122"/>
      <c r="E59" s="123"/>
      <c r="F59" s="123"/>
      <c r="G59" s="123"/>
      <c r="H59" s="123"/>
      <c r="I59" s="41" t="s">
        <v>20</v>
      </c>
      <c r="J59" s="1" t="s">
        <v>11</v>
      </c>
      <c r="K59" s="2">
        <f>ROUND(0.015*D56*10,2)/10</f>
        <v>0.13</v>
      </c>
      <c r="L59" s="3" t="s">
        <v>12</v>
      </c>
      <c r="M59" s="26"/>
      <c r="N59" s="26"/>
      <c r="O59" s="26"/>
    </row>
    <row r="60" spans="1:15" ht="44.4" customHeight="1" x14ac:dyDescent="0.25">
      <c r="A60" s="119"/>
      <c r="B60" s="121"/>
      <c r="C60" s="121"/>
      <c r="D60" s="122"/>
      <c r="E60" s="123"/>
      <c r="F60" s="123"/>
      <c r="G60" s="123"/>
      <c r="H60" s="123"/>
      <c r="I60" s="41" t="s">
        <v>23</v>
      </c>
      <c r="J60" s="1" t="s">
        <v>11</v>
      </c>
      <c r="K60" s="2">
        <f>ROUND(0.12*D56*10*2,2)/10</f>
        <v>2.0829999999999997</v>
      </c>
      <c r="L60" s="3" t="s">
        <v>12</v>
      </c>
      <c r="M60" s="26"/>
      <c r="N60" s="26"/>
      <c r="O60" s="26"/>
    </row>
    <row r="61" spans="1:15" ht="39" customHeight="1" x14ac:dyDescent="0.25">
      <c r="A61" s="119"/>
      <c r="B61" s="121"/>
      <c r="C61" s="121"/>
      <c r="D61" s="122"/>
      <c r="E61" s="123"/>
      <c r="F61" s="123"/>
      <c r="G61" s="123"/>
      <c r="H61" s="123"/>
      <c r="I61" s="41" t="s">
        <v>24</v>
      </c>
      <c r="J61" s="1" t="s">
        <v>11</v>
      </c>
      <c r="K61" s="2">
        <f>ROUND(0.06*D56*10*2,2)/10</f>
        <v>1.042</v>
      </c>
      <c r="L61" s="3" t="s">
        <v>12</v>
      </c>
      <c r="M61" s="26"/>
      <c r="N61" s="26"/>
      <c r="O61" s="26"/>
    </row>
    <row r="62" spans="1:15" ht="42" customHeight="1" thickBot="1" x14ac:dyDescent="0.3">
      <c r="A62" s="117" t="s">
        <v>31</v>
      </c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26"/>
      <c r="N62" s="26"/>
      <c r="O62" s="26"/>
    </row>
    <row r="63" spans="1:15" ht="18" customHeight="1" x14ac:dyDescent="0.25">
      <c r="A63" s="119">
        <v>7</v>
      </c>
      <c r="B63" s="120" t="s">
        <v>25</v>
      </c>
      <c r="C63" s="121" t="s">
        <v>15</v>
      </c>
      <c r="D63" s="122">
        <v>33.96</v>
      </c>
      <c r="E63" s="123" t="s">
        <v>14</v>
      </c>
      <c r="F63" s="123"/>
      <c r="G63" s="123"/>
      <c r="H63" s="123"/>
      <c r="I63" s="41" t="s">
        <v>21</v>
      </c>
      <c r="J63" s="1" t="s">
        <v>11</v>
      </c>
      <c r="K63" s="2">
        <f>ROUND(0.4*D63*10,2)/10</f>
        <v>13.584</v>
      </c>
      <c r="L63" s="3" t="s">
        <v>12</v>
      </c>
      <c r="M63" s="26"/>
      <c r="N63" s="26"/>
      <c r="O63" s="26"/>
    </row>
    <row r="64" spans="1:15" ht="18" customHeight="1" x14ac:dyDescent="0.25">
      <c r="A64" s="119"/>
      <c r="B64" s="83"/>
      <c r="C64" s="121"/>
      <c r="D64" s="122"/>
      <c r="E64" s="123"/>
      <c r="F64" s="123"/>
      <c r="G64" s="123"/>
      <c r="H64" s="123"/>
      <c r="I64" s="41" t="s">
        <v>16</v>
      </c>
      <c r="J64" s="1" t="s">
        <v>11</v>
      </c>
      <c r="K64" s="2">
        <f>ROUND(0.05*D63*10,2)/10</f>
        <v>1.698</v>
      </c>
      <c r="L64" s="3" t="s">
        <v>12</v>
      </c>
      <c r="M64" s="26"/>
      <c r="N64" s="26"/>
      <c r="O64" s="26"/>
    </row>
    <row r="65" spans="1:15" ht="26.25" customHeight="1" x14ac:dyDescent="0.25">
      <c r="A65" s="119"/>
      <c r="B65" s="83"/>
      <c r="C65" s="121"/>
      <c r="D65" s="122"/>
      <c r="E65" s="123"/>
      <c r="F65" s="123"/>
      <c r="G65" s="123"/>
      <c r="H65" s="123"/>
      <c r="I65" s="41" t="s">
        <v>22</v>
      </c>
      <c r="J65" s="1" t="s">
        <v>11</v>
      </c>
      <c r="K65" s="2">
        <f>ROUND(0.1*D63*10,2)/10</f>
        <v>3.3959999999999999</v>
      </c>
      <c r="L65" s="3" t="s">
        <v>12</v>
      </c>
      <c r="M65" s="26"/>
      <c r="N65" s="26"/>
      <c r="O65" s="26"/>
    </row>
    <row r="66" spans="1:15" ht="18" customHeight="1" x14ac:dyDescent="0.25">
      <c r="A66" s="119"/>
      <c r="B66" s="84"/>
      <c r="C66" s="121"/>
      <c r="D66" s="122"/>
      <c r="E66" s="123"/>
      <c r="F66" s="123"/>
      <c r="G66" s="123"/>
      <c r="H66" s="123"/>
      <c r="I66" s="41" t="s">
        <v>20</v>
      </c>
      <c r="J66" s="1" t="s">
        <v>11</v>
      </c>
      <c r="K66" s="2">
        <f>ROUND(0.015*D63*10,2)/10</f>
        <v>0.50900000000000001</v>
      </c>
      <c r="L66" s="3" t="s">
        <v>12</v>
      </c>
      <c r="M66" s="26"/>
      <c r="N66" s="26"/>
      <c r="O66" s="26"/>
    </row>
    <row r="67" spans="1:15" ht="24" customHeight="1" x14ac:dyDescent="0.25">
      <c r="A67" s="119"/>
      <c r="B67" s="121"/>
      <c r="C67" s="121"/>
      <c r="D67" s="122"/>
      <c r="E67" s="123"/>
      <c r="F67" s="123"/>
      <c r="G67" s="123"/>
      <c r="H67" s="123"/>
      <c r="I67" s="41" t="s">
        <v>23</v>
      </c>
      <c r="J67" s="1" t="s">
        <v>11</v>
      </c>
      <c r="K67" s="2">
        <f>ROUND(0.12*D63*10*2,2)/10</f>
        <v>8.15</v>
      </c>
      <c r="L67" s="3" t="s">
        <v>12</v>
      </c>
      <c r="M67" s="26"/>
      <c r="N67" s="26"/>
      <c r="O67" s="26"/>
    </row>
    <row r="68" spans="1:15" ht="25.5" customHeight="1" x14ac:dyDescent="0.25">
      <c r="A68" s="119"/>
      <c r="B68" s="121"/>
      <c r="C68" s="121"/>
      <c r="D68" s="122"/>
      <c r="E68" s="123"/>
      <c r="F68" s="123"/>
      <c r="G68" s="123"/>
      <c r="H68" s="123"/>
      <c r="I68" s="41" t="s">
        <v>24</v>
      </c>
      <c r="J68" s="1" t="s">
        <v>11</v>
      </c>
      <c r="K68" s="2">
        <f>ROUND(0.06*D63*10*2,2)/10</f>
        <v>4.0750000000000002</v>
      </c>
      <c r="L68" s="3" t="s">
        <v>12</v>
      </c>
      <c r="M68" s="26"/>
      <c r="N68" s="26"/>
      <c r="O68" s="26"/>
    </row>
    <row r="69" spans="1:15" ht="14.25" customHeight="1" x14ac:dyDescent="0.25">
      <c r="A69" s="114" t="s">
        <v>63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6"/>
      <c r="M69" s="26"/>
      <c r="N69" s="26"/>
      <c r="O69" s="26"/>
    </row>
    <row r="70" spans="1:15" ht="50.25" customHeight="1" x14ac:dyDescent="0.25">
      <c r="A70" s="82">
        <v>8</v>
      </c>
      <c r="B70" s="85" t="s">
        <v>35</v>
      </c>
      <c r="C70" s="88" t="s">
        <v>36</v>
      </c>
      <c r="D70" s="91" t="s">
        <v>37</v>
      </c>
      <c r="E70" s="68"/>
      <c r="F70" s="69"/>
      <c r="G70" s="74"/>
      <c r="H70" s="69"/>
      <c r="I70" s="70" t="s">
        <v>50</v>
      </c>
      <c r="J70" s="71" t="s">
        <v>38</v>
      </c>
      <c r="K70" s="72" t="s">
        <v>39</v>
      </c>
      <c r="L70" s="73" t="s">
        <v>40</v>
      </c>
      <c r="M70" s="26"/>
      <c r="N70" s="26"/>
      <c r="O70" s="26"/>
    </row>
    <row r="71" spans="1:15" ht="71.400000000000006" customHeight="1" x14ac:dyDescent="0.25">
      <c r="A71" s="83"/>
      <c r="B71" s="86"/>
      <c r="C71" s="89"/>
      <c r="D71" s="92"/>
      <c r="E71" s="68"/>
      <c r="F71" s="69"/>
      <c r="G71" s="74"/>
      <c r="H71" s="69"/>
      <c r="I71" s="70" t="s">
        <v>51</v>
      </c>
      <c r="J71" s="71" t="s">
        <v>41</v>
      </c>
      <c r="K71" s="72" t="s">
        <v>42</v>
      </c>
      <c r="L71" s="73" t="s">
        <v>40</v>
      </c>
      <c r="M71" s="26"/>
      <c r="N71" s="26"/>
      <c r="O71" s="26"/>
    </row>
    <row r="72" spans="1:15" ht="25.5" customHeight="1" x14ac:dyDescent="0.25">
      <c r="A72" s="84"/>
      <c r="B72" s="87"/>
      <c r="C72" s="90"/>
      <c r="D72" s="93"/>
      <c r="E72" s="68"/>
      <c r="F72" s="69"/>
      <c r="G72" s="74"/>
      <c r="H72" s="69"/>
      <c r="I72" s="70" t="s">
        <v>49</v>
      </c>
      <c r="J72" s="71" t="s">
        <v>15</v>
      </c>
      <c r="K72" s="72" t="s">
        <v>43</v>
      </c>
      <c r="L72" s="74" t="s">
        <v>40</v>
      </c>
      <c r="M72" s="26"/>
      <c r="N72" s="26"/>
      <c r="O72" s="26"/>
    </row>
    <row r="73" spans="1:15" ht="49.65" customHeight="1" x14ac:dyDescent="0.25">
      <c r="A73" s="94">
        <v>9</v>
      </c>
      <c r="B73" s="97" t="s">
        <v>66</v>
      </c>
      <c r="C73" s="100" t="s">
        <v>36</v>
      </c>
      <c r="D73" s="103" t="s">
        <v>67</v>
      </c>
      <c r="E73" s="75"/>
      <c r="F73" s="76"/>
      <c r="G73" s="77"/>
      <c r="H73" s="76"/>
      <c r="I73" s="78" t="s">
        <v>50</v>
      </c>
      <c r="J73" s="79" t="s">
        <v>38</v>
      </c>
      <c r="K73" s="80">
        <v>7.1999999999999994E-4</v>
      </c>
      <c r="L73" s="81" t="s">
        <v>40</v>
      </c>
      <c r="M73" s="26"/>
      <c r="N73" s="26"/>
      <c r="O73" s="26"/>
    </row>
    <row r="74" spans="1:15" ht="81.900000000000006" customHeight="1" x14ac:dyDescent="0.25">
      <c r="A74" s="95"/>
      <c r="B74" s="98"/>
      <c r="C74" s="101"/>
      <c r="D74" s="104"/>
      <c r="E74" s="75"/>
      <c r="F74" s="76"/>
      <c r="G74" s="77"/>
      <c r="H74" s="76"/>
      <c r="I74" s="78" t="s">
        <v>51</v>
      </c>
      <c r="J74" s="79" t="s">
        <v>41</v>
      </c>
      <c r="K74" s="80">
        <v>2.8000000000000004E-3</v>
      </c>
      <c r="L74" s="81" t="s">
        <v>40</v>
      </c>
      <c r="M74" s="26"/>
      <c r="N74" s="26"/>
      <c r="O74" s="26"/>
    </row>
    <row r="75" spans="1:15" ht="38.4" customHeight="1" x14ac:dyDescent="0.25">
      <c r="A75" s="96"/>
      <c r="B75" s="99"/>
      <c r="C75" s="102"/>
      <c r="D75" s="105"/>
      <c r="E75" s="75"/>
      <c r="F75" s="76"/>
      <c r="G75" s="77"/>
      <c r="H75" s="76"/>
      <c r="I75" s="78" t="s">
        <v>49</v>
      </c>
      <c r="J75" s="79" t="s">
        <v>15</v>
      </c>
      <c r="K75" s="80">
        <v>0.27200000000000002</v>
      </c>
      <c r="L75" s="77" t="s">
        <v>40</v>
      </c>
      <c r="M75" s="26"/>
      <c r="N75" s="26"/>
      <c r="O75" s="26"/>
    </row>
    <row r="76" spans="1:15" ht="28.2" customHeight="1" x14ac:dyDescent="0.25">
      <c r="A76" s="106" t="s">
        <v>62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8"/>
      <c r="M76" s="26"/>
      <c r="N76" s="26"/>
      <c r="O76" s="26"/>
    </row>
    <row r="77" spans="1:15" ht="60" customHeight="1" x14ac:dyDescent="0.25">
      <c r="A77" s="82">
        <v>10</v>
      </c>
      <c r="B77" s="85" t="s">
        <v>44</v>
      </c>
      <c r="C77" s="88" t="s">
        <v>36</v>
      </c>
      <c r="D77" s="91" t="s">
        <v>45</v>
      </c>
      <c r="E77" s="68"/>
      <c r="F77" s="69"/>
      <c r="G77" s="74"/>
      <c r="H77" s="69"/>
      <c r="I77" s="70" t="s">
        <v>50</v>
      </c>
      <c r="J77" s="71" t="s">
        <v>38</v>
      </c>
      <c r="K77" s="72" t="s">
        <v>46</v>
      </c>
      <c r="L77" s="73" t="s">
        <v>40</v>
      </c>
      <c r="M77" s="26"/>
      <c r="N77" s="26"/>
      <c r="O77" s="26"/>
    </row>
    <row r="78" spans="1:15" ht="75.900000000000006" customHeight="1" x14ac:dyDescent="0.25">
      <c r="A78" s="83"/>
      <c r="B78" s="86"/>
      <c r="C78" s="89"/>
      <c r="D78" s="92"/>
      <c r="E78" s="68"/>
      <c r="F78" s="69"/>
      <c r="G78" s="74"/>
      <c r="H78" s="69"/>
      <c r="I78" s="70" t="s">
        <v>51</v>
      </c>
      <c r="J78" s="71" t="s">
        <v>41</v>
      </c>
      <c r="K78" s="72" t="s">
        <v>47</v>
      </c>
      <c r="L78" s="73" t="s">
        <v>40</v>
      </c>
      <c r="M78" s="26"/>
      <c r="N78" s="26"/>
      <c r="O78" s="26"/>
    </row>
    <row r="79" spans="1:15" ht="36" customHeight="1" x14ac:dyDescent="0.25">
      <c r="A79" s="84"/>
      <c r="B79" s="87"/>
      <c r="C79" s="90"/>
      <c r="D79" s="93"/>
      <c r="E79" s="68"/>
      <c r="F79" s="69"/>
      <c r="G79" s="74"/>
      <c r="H79" s="69"/>
      <c r="I79" s="70" t="s">
        <v>49</v>
      </c>
      <c r="J79" s="71" t="s">
        <v>15</v>
      </c>
      <c r="K79" s="72">
        <v>0.32640000000000002</v>
      </c>
      <c r="L79" s="74" t="s">
        <v>40</v>
      </c>
      <c r="M79" s="26"/>
      <c r="N79" s="26"/>
      <c r="O79" s="26"/>
    </row>
    <row r="80" spans="1:15" ht="28.2" customHeight="1" x14ac:dyDescent="0.25">
      <c r="A80" s="106" t="s">
        <v>61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8"/>
      <c r="M80" s="26"/>
      <c r="N80" s="26"/>
      <c r="O80" s="26"/>
    </row>
    <row r="81" spans="1:15" ht="54" customHeight="1" x14ac:dyDescent="0.25">
      <c r="A81" s="109">
        <v>11</v>
      </c>
      <c r="B81" s="85" t="s">
        <v>48</v>
      </c>
      <c r="C81" s="88" t="s">
        <v>36</v>
      </c>
      <c r="D81" s="91" t="s">
        <v>45</v>
      </c>
      <c r="E81" s="68"/>
      <c r="F81" s="69"/>
      <c r="G81" s="74"/>
      <c r="H81" s="69"/>
      <c r="I81" s="70" t="s">
        <v>50</v>
      </c>
      <c r="J81" s="71" t="s">
        <v>38</v>
      </c>
      <c r="K81" s="72" t="s">
        <v>46</v>
      </c>
      <c r="L81" s="73" t="s">
        <v>40</v>
      </c>
      <c r="M81" s="26"/>
      <c r="N81" s="26"/>
      <c r="O81" s="26"/>
    </row>
    <row r="82" spans="1:15" ht="81.150000000000006" customHeight="1" x14ac:dyDescent="0.25">
      <c r="A82" s="110"/>
      <c r="B82" s="86"/>
      <c r="C82" s="89"/>
      <c r="D82" s="92"/>
      <c r="E82" s="68"/>
      <c r="F82" s="69"/>
      <c r="G82" s="74"/>
      <c r="H82" s="69"/>
      <c r="I82" s="70" t="s">
        <v>51</v>
      </c>
      <c r="J82" s="71" t="s">
        <v>41</v>
      </c>
      <c r="K82" s="72" t="s">
        <v>47</v>
      </c>
      <c r="L82" s="73" t="s">
        <v>40</v>
      </c>
      <c r="M82" s="26"/>
      <c r="N82" s="26"/>
      <c r="O82" s="26"/>
    </row>
    <row r="83" spans="1:15" ht="42.6" customHeight="1" x14ac:dyDescent="0.25">
      <c r="A83" s="111"/>
      <c r="B83" s="87"/>
      <c r="C83" s="90"/>
      <c r="D83" s="93"/>
      <c r="E83" s="68"/>
      <c r="F83" s="69"/>
      <c r="G83" s="74"/>
      <c r="H83" s="69"/>
      <c r="I83" s="70" t="s">
        <v>49</v>
      </c>
      <c r="J83" s="71" t="s">
        <v>15</v>
      </c>
      <c r="K83" s="72">
        <v>0.32640000000000002</v>
      </c>
      <c r="L83" s="74" t="s">
        <v>40</v>
      </c>
      <c r="M83" s="26"/>
      <c r="N83" s="26"/>
      <c r="O83" s="26"/>
    </row>
    <row r="84" spans="1:15" ht="19.8" customHeight="1" x14ac:dyDescent="0.25">
      <c r="A84" s="42"/>
      <c r="B84" s="43" t="s">
        <v>53</v>
      </c>
      <c r="C84" s="44"/>
      <c r="D84" s="45"/>
      <c r="E84" s="44"/>
      <c r="F84" s="44"/>
      <c r="G84" s="44"/>
      <c r="H84" s="44"/>
      <c r="I84" s="46"/>
      <c r="J84" s="44"/>
      <c r="K84" s="44"/>
      <c r="L84" s="47"/>
      <c r="M84" s="26"/>
      <c r="N84" s="26"/>
      <c r="O84" s="26"/>
    </row>
    <row r="85" spans="1:15" ht="21.6" customHeight="1" x14ac:dyDescent="0.25">
      <c r="B85" s="46"/>
      <c r="C85" s="48"/>
      <c r="D85" s="48"/>
      <c r="E85" s="49"/>
      <c r="F85" s="43" t="s">
        <v>64</v>
      </c>
      <c r="G85" s="50"/>
      <c r="H85" s="43"/>
      <c r="I85" s="51"/>
      <c r="J85" s="52"/>
      <c r="K85" s="53"/>
      <c r="L85" s="53"/>
      <c r="M85" s="26"/>
      <c r="N85" s="26"/>
      <c r="O85" s="26"/>
    </row>
    <row r="86" spans="1:15" ht="22.2" customHeight="1" x14ac:dyDescent="0.25">
      <c r="B86" s="46"/>
      <c r="C86" s="48"/>
      <c r="D86" s="48"/>
      <c r="E86" s="49"/>
      <c r="F86" s="43"/>
      <c r="G86" s="50"/>
      <c r="H86" s="43"/>
      <c r="I86" s="51"/>
      <c r="J86" s="52"/>
      <c r="K86" s="53"/>
      <c r="L86" s="53"/>
      <c r="M86" s="26"/>
      <c r="N86" s="26"/>
      <c r="O86" s="26"/>
    </row>
    <row r="87" spans="1:15" ht="43.2" customHeight="1" x14ac:dyDescent="0.25">
      <c r="B87" s="46"/>
      <c r="C87" s="48"/>
      <c r="D87" s="48"/>
      <c r="E87" s="49"/>
      <c r="F87" s="48" t="s">
        <v>32</v>
      </c>
      <c r="G87" s="54"/>
      <c r="H87" s="55"/>
      <c r="I87" s="56"/>
      <c r="J87" s="57"/>
      <c r="K87" s="53"/>
      <c r="L87" s="53"/>
      <c r="M87" s="26"/>
      <c r="N87" s="26"/>
      <c r="O87" s="26"/>
    </row>
    <row r="88" spans="1:15" ht="25.2" customHeight="1" x14ac:dyDescent="0.25">
      <c r="A88" s="58"/>
      <c r="B88" s="46"/>
      <c r="C88" s="58"/>
      <c r="D88" s="59"/>
      <c r="E88" s="49"/>
      <c r="F88" s="48" t="s">
        <v>33</v>
      </c>
      <c r="G88" s="54"/>
      <c r="H88" s="55"/>
      <c r="I88" s="56"/>
      <c r="J88" s="57"/>
      <c r="K88" s="53"/>
      <c r="L88" s="53"/>
      <c r="M88" s="26"/>
      <c r="N88" s="26"/>
      <c r="O88" s="26"/>
    </row>
    <row r="89" spans="1:15" ht="13.8" x14ac:dyDescent="0.25">
      <c r="A89" s="58"/>
      <c r="B89" s="46"/>
      <c r="C89" s="58"/>
      <c r="D89" s="59"/>
      <c r="E89" s="49"/>
      <c r="F89" s="48"/>
      <c r="G89" s="54"/>
      <c r="H89" s="55"/>
      <c r="I89" s="56"/>
      <c r="J89" s="57"/>
      <c r="K89" s="53"/>
      <c r="L89" s="53"/>
      <c r="M89" s="26"/>
      <c r="N89" s="26"/>
      <c r="O89" s="26"/>
    </row>
    <row r="90" spans="1:15" ht="33.6" customHeight="1" x14ac:dyDescent="0.25">
      <c r="A90" s="58"/>
      <c r="B90" s="46"/>
      <c r="C90" s="58"/>
      <c r="D90" s="59"/>
      <c r="E90" s="49"/>
      <c r="F90" s="48" t="s">
        <v>19</v>
      </c>
      <c r="G90" s="54"/>
      <c r="H90" s="55"/>
      <c r="I90" s="56"/>
      <c r="J90" s="57"/>
      <c r="K90" s="53"/>
      <c r="L90" s="53"/>
      <c r="M90" s="26"/>
      <c r="N90" s="26"/>
      <c r="O90" s="26"/>
    </row>
    <row r="91" spans="1:15" x14ac:dyDescent="0.25">
      <c r="A91" s="60"/>
      <c r="B91" s="61"/>
      <c r="C91" s="61"/>
      <c r="D91" s="62"/>
      <c r="E91" s="63"/>
      <c r="F91" s="63"/>
      <c r="G91" s="63"/>
      <c r="H91" s="63"/>
      <c r="I91" s="64"/>
      <c r="J91" s="65"/>
      <c r="K91" s="66"/>
      <c r="L91" s="67"/>
      <c r="M91" s="26"/>
      <c r="N91" s="26"/>
      <c r="O91" s="26"/>
    </row>
    <row r="92" spans="1:15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1:15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1:15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</row>
    <row r="96" spans="1:15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7" spans="1:15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</row>
    <row r="98" spans="1:15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</row>
    <row r="99" spans="1:15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</row>
    <row r="100" spans="1:15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15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</row>
    <row r="102" spans="1:15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</row>
    <row r="103" spans="1:15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</row>
    <row r="104" spans="1:15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</row>
    <row r="105" spans="1:15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</row>
    <row r="106" spans="1:15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</row>
    <row r="107" spans="1:15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</row>
    <row r="108" spans="1:15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</row>
    <row r="109" spans="1:15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</row>
    <row r="110" spans="1:15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</row>
    <row r="111" spans="1:15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</row>
    <row r="112" spans="1:15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</row>
    <row r="113" spans="1:15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</row>
    <row r="114" spans="1:15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</row>
    <row r="115" spans="1:15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</row>
    <row r="116" spans="1:15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</row>
    <row r="117" spans="1:15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</row>
    <row r="118" spans="1:15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</row>
    <row r="119" spans="1:15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</row>
    <row r="120" spans="1:15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</row>
    <row r="121" spans="1:15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</row>
    <row r="122" spans="1:15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</row>
    <row r="123" spans="1:15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</row>
    <row r="124" spans="1:15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</row>
    <row r="125" spans="1:15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</row>
    <row r="126" spans="1:15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</row>
    <row r="127" spans="1:15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</row>
    <row r="128" spans="1:15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</row>
    <row r="129" spans="1:15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</row>
    <row r="130" spans="1:15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</row>
    <row r="131" spans="1:15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</row>
    <row r="132" spans="1:15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</row>
    <row r="133" spans="1:15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</row>
    <row r="134" spans="1:15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5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5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5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5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5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5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</row>
    <row r="141" spans="1:15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1:15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</row>
    <row r="143" spans="1:15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5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1:12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1:12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</sheetData>
  <mergeCells count="105">
    <mergeCell ref="A16:L16"/>
    <mergeCell ref="J6:L6"/>
    <mergeCell ref="A13:A14"/>
    <mergeCell ref="B13:B14"/>
    <mergeCell ref="C13:D13"/>
    <mergeCell ref="B9:I9"/>
    <mergeCell ref="E13:H13"/>
    <mergeCell ref="I13:L13"/>
    <mergeCell ref="I12:K12"/>
    <mergeCell ref="A15:L15"/>
    <mergeCell ref="J7:L7"/>
    <mergeCell ref="A24:L24"/>
    <mergeCell ref="A23:L23"/>
    <mergeCell ref="A17:A22"/>
    <mergeCell ref="B21:B22"/>
    <mergeCell ref="C17:C22"/>
    <mergeCell ref="D17:D22"/>
    <mergeCell ref="E17:E22"/>
    <mergeCell ref="F17:F22"/>
    <mergeCell ref="G17:G22"/>
    <mergeCell ref="H17:H22"/>
    <mergeCell ref="B17:B20"/>
    <mergeCell ref="A32:L32"/>
    <mergeCell ref="A33:A38"/>
    <mergeCell ref="B33:B36"/>
    <mergeCell ref="C33:C38"/>
    <mergeCell ref="D33:D38"/>
    <mergeCell ref="E33:E38"/>
    <mergeCell ref="A31:L31"/>
    <mergeCell ref="A25:A30"/>
    <mergeCell ref="C25:C30"/>
    <mergeCell ref="D25:D30"/>
    <mergeCell ref="E25:E30"/>
    <mergeCell ref="F25:F30"/>
    <mergeCell ref="G25:G30"/>
    <mergeCell ref="H25:H30"/>
    <mergeCell ref="B25:B28"/>
    <mergeCell ref="B29:B30"/>
    <mergeCell ref="A39:L39"/>
    <mergeCell ref="A40:L40"/>
    <mergeCell ref="A41:A46"/>
    <mergeCell ref="B41:B44"/>
    <mergeCell ref="C41:C46"/>
    <mergeCell ref="D41:D46"/>
    <mergeCell ref="E41:E46"/>
    <mergeCell ref="F33:F38"/>
    <mergeCell ref="G33:G38"/>
    <mergeCell ref="H33:H38"/>
    <mergeCell ref="B37:B38"/>
    <mergeCell ref="A47:L47"/>
    <mergeCell ref="A48:A53"/>
    <mergeCell ref="B48:B51"/>
    <mergeCell ref="C48:C53"/>
    <mergeCell ref="D48:D53"/>
    <mergeCell ref="E48:E53"/>
    <mergeCell ref="F41:F46"/>
    <mergeCell ref="G41:G46"/>
    <mergeCell ref="H41:H46"/>
    <mergeCell ref="B45:B46"/>
    <mergeCell ref="A56:A61"/>
    <mergeCell ref="B56:B59"/>
    <mergeCell ref="C56:C61"/>
    <mergeCell ref="D56:D61"/>
    <mergeCell ref="E56:E61"/>
    <mergeCell ref="F48:F53"/>
    <mergeCell ref="G48:G53"/>
    <mergeCell ref="H48:H53"/>
    <mergeCell ref="B52:B53"/>
    <mergeCell ref="A80:L80"/>
    <mergeCell ref="A81:A83"/>
    <mergeCell ref="B81:B83"/>
    <mergeCell ref="C81:C83"/>
    <mergeCell ref="D81:D83"/>
    <mergeCell ref="G3:M3"/>
    <mergeCell ref="J5:L5"/>
    <mergeCell ref="A69:L69"/>
    <mergeCell ref="A62:L62"/>
    <mergeCell ref="A63:A68"/>
    <mergeCell ref="B63:B66"/>
    <mergeCell ref="C63:C68"/>
    <mergeCell ref="D63:D68"/>
    <mergeCell ref="E63:E68"/>
    <mergeCell ref="F63:F68"/>
    <mergeCell ref="G63:G68"/>
    <mergeCell ref="H63:H68"/>
    <mergeCell ref="B67:B68"/>
    <mergeCell ref="F56:F61"/>
    <mergeCell ref="G56:G61"/>
    <mergeCell ref="H56:H61"/>
    <mergeCell ref="B60:B61"/>
    <mergeCell ref="A54:L54"/>
    <mergeCell ref="A55:L55"/>
    <mergeCell ref="A77:A79"/>
    <mergeCell ref="B77:B79"/>
    <mergeCell ref="C77:C79"/>
    <mergeCell ref="D77:D79"/>
    <mergeCell ref="A70:A72"/>
    <mergeCell ref="B70:B72"/>
    <mergeCell ref="C70:C72"/>
    <mergeCell ref="D70:D72"/>
    <mergeCell ref="A73:A75"/>
    <mergeCell ref="B73:B75"/>
    <mergeCell ref="C73:C75"/>
    <mergeCell ref="D73:D75"/>
    <mergeCell ref="A76:L76"/>
  </mergeCells>
  <pageMargins left="0.78740157480314965" right="0.39370078740157483" top="1.1811023622047245" bottom="0.59055118110236227" header="0.23622047244094491" footer="0.19685039370078741"/>
  <pageSetup paperSize="256" scale="88" fitToHeight="0" orientation="landscape" r:id="rId1"/>
  <headerFooter alignWithMargins="0"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 </vt:lpstr>
      <vt:lpstr>'Мои данные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grachevea</dc:creator>
  <cp:lastModifiedBy>Тихонова Елена Ивановна</cp:lastModifiedBy>
  <cp:lastPrinted>2021-08-13T02:35:48Z</cp:lastPrinted>
  <dcterms:created xsi:type="dcterms:W3CDTF">2003-01-28T12:33:10Z</dcterms:created>
  <dcterms:modified xsi:type="dcterms:W3CDTF">2021-08-13T02:35:58Z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